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E:\AFE\Classement 2022\"/>
    </mc:Choice>
  </mc:AlternateContent>
  <bookViews>
    <workbookView xWindow="0" yWindow="705" windowWidth="38220" windowHeight="14235" tabRatio="582"/>
  </bookViews>
  <sheets>
    <sheet name="Classement 2022" sheetId="1" r:id="rId1"/>
    <sheet name="inter 08-05" sheetId="25" r:id="rId2"/>
    <sheet name="Douarnenez" sheetId="24" r:id="rId3"/>
    <sheet name="torbole" sheetId="23" r:id="rId4"/>
    <sheet name="interligue mars" sheetId="22" r:id="rId5"/>
    <sheet name="catalunya" sheetId="21" r:id="rId6"/>
    <sheet name="Cannes" sheetId="20" r:id="rId7"/>
    <sheet name="Maubuisson" sheetId="19" r:id="rId8"/>
    <sheet name="Kiel Bel" sheetId="18" r:id="rId9"/>
    <sheet name="inter auto" sheetId="17" r:id="rId10"/>
  </sheets>
  <definedNames>
    <definedName name="_xlnm._FilterDatabase" localSheetId="0" hidden="1">'Classement 2022'!$A$1:$W$345</definedName>
    <definedName name="_xlnm.Print_Area" localSheetId="9">'inter auto'!$A$2:$M$19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3" i="1" l="1"/>
  <c r="V57" i="1"/>
  <c r="V26" i="1"/>
  <c r="V8" i="1"/>
  <c r="V5" i="1"/>
  <c r="V4" i="1"/>
  <c r="V38" i="1" l="1"/>
  <c r="V15" i="1"/>
  <c r="V22" i="1"/>
  <c r="V14" i="1"/>
  <c r="V128" i="1" l="1"/>
  <c r="V98" i="1"/>
  <c r="V23" i="1"/>
  <c r="M36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23" i="25"/>
  <c r="M3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" i="25"/>
  <c r="V131" i="1" l="1"/>
  <c r="V19" i="1" l="1"/>
  <c r="V17" i="1"/>
  <c r="V21" i="1"/>
  <c r="V16" i="1"/>
  <c r="V13" i="1"/>
  <c r="V9" i="1"/>
  <c r="V68" i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" i="24"/>
  <c r="V48" i="1" l="1"/>
  <c r="V34" i="1"/>
  <c r="V31" i="1"/>
  <c r="V37" i="1"/>
  <c r="V24" i="1"/>
  <c r="V6" i="1"/>
  <c r="V10" i="1"/>
  <c r="H25" i="23"/>
  <c r="E6" i="23"/>
  <c r="E8" i="23"/>
  <c r="E9" i="23"/>
  <c r="E11" i="23"/>
  <c r="E4" i="23"/>
  <c r="E5" i="23"/>
  <c r="E7" i="23"/>
  <c r="E12" i="23"/>
  <c r="E14" i="23"/>
  <c r="E13" i="23"/>
  <c r="E10" i="23"/>
  <c r="E16" i="23"/>
  <c r="E15" i="23"/>
  <c r="E22" i="23"/>
  <c r="E19" i="23"/>
  <c r="E20" i="23"/>
  <c r="E17" i="23"/>
  <c r="E23" i="23"/>
  <c r="E18" i="23"/>
  <c r="E21" i="23"/>
  <c r="E3" i="23"/>
  <c r="V64" i="1"/>
  <c r="V20" i="1"/>
  <c r="V11" i="1"/>
  <c r="V129" i="1"/>
  <c r="V121" i="1"/>
  <c r="V113" i="1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38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19" i="22"/>
  <c r="M3" i="22"/>
  <c r="M4" i="22"/>
  <c r="M5" i="22"/>
  <c r="M6" i="22"/>
  <c r="M7" i="22"/>
  <c r="M8" i="22"/>
  <c r="M9" i="22"/>
  <c r="M10" i="22"/>
  <c r="M11" i="22"/>
  <c r="M12" i="22"/>
  <c r="M13" i="22"/>
  <c r="M14" i="22"/>
  <c r="M2" i="22"/>
  <c r="V108" i="1"/>
  <c r="V18" i="1"/>
  <c r="G5" i="21"/>
  <c r="G3" i="21"/>
  <c r="G7" i="21"/>
  <c r="G9" i="21"/>
  <c r="G10" i="21"/>
  <c r="G6" i="21"/>
  <c r="G11" i="21"/>
  <c r="G8" i="21"/>
  <c r="G12" i="21"/>
  <c r="G4" i="21"/>
  <c r="V124" i="1"/>
  <c r="V30" i="1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3" i="20"/>
  <c r="V127" i="1"/>
  <c r="V125" i="1"/>
  <c r="V122" i="1"/>
  <c r="V111" i="1"/>
  <c r="V94" i="1"/>
  <c r="V65" i="1"/>
  <c r="V80" i="1"/>
  <c r="V75" i="1"/>
  <c r="V73" i="1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2" i="19"/>
  <c r="V105" i="1"/>
  <c r="V85" i="1"/>
  <c r="V70" i="1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58" i="17"/>
  <c r="V46" i="1"/>
  <c r="V43" i="1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40" i="17"/>
  <c r="J7" i="18"/>
  <c r="J8" i="18"/>
  <c r="J3" i="18"/>
  <c r="J6" i="18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21" i="17"/>
  <c r="V87" i="1"/>
  <c r="V84" i="1"/>
  <c r="V104" i="1"/>
  <c r="V116" i="1"/>
  <c r="V96" i="1"/>
  <c r="V95" i="1"/>
  <c r="V101" i="1"/>
  <c r="V97" i="1"/>
  <c r="V71" i="1"/>
  <c r="V50" i="1"/>
  <c r="V77" i="1"/>
  <c r="V35" i="1"/>
  <c r="V74" i="1"/>
  <c r="V33" i="1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3" i="17"/>
  <c r="V88" i="1"/>
  <c r="V28" i="1"/>
  <c r="V206" i="1"/>
  <c r="V294" i="1"/>
  <c r="V89" i="1"/>
  <c r="V59" i="1"/>
  <c r="V244" i="1"/>
  <c r="V81" i="1"/>
  <c r="V58" i="1"/>
  <c r="V91" i="1"/>
  <c r="V178" i="1"/>
  <c r="V344" i="1"/>
  <c r="V343" i="1"/>
  <c r="V342" i="1"/>
  <c r="V106" i="1"/>
  <c r="V341" i="1"/>
  <c r="V340" i="1"/>
  <c r="V339" i="1"/>
  <c r="V338" i="1"/>
  <c r="V54" i="1"/>
  <c r="V337" i="1"/>
  <c r="V336" i="1"/>
  <c r="V335" i="1"/>
  <c r="V334" i="1"/>
  <c r="V25" i="1"/>
  <c r="V333" i="1"/>
  <c r="V332" i="1"/>
  <c r="V331" i="1"/>
  <c r="V330" i="1"/>
  <c r="V329" i="1"/>
  <c r="V328" i="1"/>
  <c r="V327" i="1"/>
  <c r="V326" i="1"/>
  <c r="V325" i="1"/>
  <c r="V40" i="1"/>
  <c r="V324" i="1"/>
  <c r="V323" i="1"/>
  <c r="V119" i="1"/>
  <c r="V322" i="1"/>
  <c r="V321" i="1"/>
  <c r="V320" i="1"/>
  <c r="V42" i="1"/>
  <c r="V319" i="1"/>
  <c r="V318" i="1"/>
  <c r="V317" i="1"/>
  <c r="V49" i="1"/>
  <c r="V316" i="1"/>
  <c r="V44" i="1"/>
  <c r="V315" i="1"/>
  <c r="V107" i="1"/>
  <c r="V72" i="1"/>
  <c r="V314" i="1"/>
  <c r="V313" i="1"/>
  <c r="V312" i="1"/>
  <c r="V45" i="1"/>
  <c r="V311" i="1"/>
  <c r="V310" i="1"/>
  <c r="V309" i="1"/>
  <c r="V308" i="1"/>
  <c r="V307" i="1"/>
  <c r="V306" i="1"/>
  <c r="V305" i="1"/>
  <c r="V304" i="1"/>
  <c r="V303" i="1"/>
  <c r="V302" i="1"/>
  <c r="V62" i="1"/>
  <c r="V90" i="1"/>
  <c r="V301" i="1"/>
  <c r="V300" i="1"/>
  <c r="V299" i="1"/>
  <c r="V298" i="1"/>
  <c r="V297" i="1"/>
  <c r="V132" i="1"/>
  <c r="V118" i="1"/>
  <c r="V296" i="1"/>
  <c r="V295" i="1"/>
  <c r="V293" i="1"/>
  <c r="V292" i="1"/>
  <c r="V86" i="1"/>
  <c r="V130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9" i="1"/>
  <c r="V278" i="1"/>
  <c r="V277" i="1"/>
  <c r="V276" i="1"/>
  <c r="V92" i="1"/>
  <c r="V7" i="1"/>
  <c r="V109" i="1"/>
  <c r="V275" i="1"/>
  <c r="V274" i="1"/>
  <c r="V273" i="1"/>
  <c r="V272" i="1"/>
  <c r="V271" i="1"/>
  <c r="V270" i="1"/>
  <c r="V41" i="1"/>
  <c r="V269" i="1"/>
  <c r="V102" i="1"/>
  <c r="V268" i="1"/>
  <c r="V267" i="1"/>
  <c r="V266" i="1"/>
  <c r="V265" i="1"/>
  <c r="V264" i="1"/>
  <c r="V263" i="1"/>
  <c r="V262" i="1"/>
  <c r="V261" i="1"/>
  <c r="V61" i="1"/>
  <c r="V260" i="1"/>
  <c r="V259" i="1"/>
  <c r="V258" i="1"/>
  <c r="V257" i="1"/>
  <c r="V256" i="1"/>
  <c r="V255" i="1"/>
  <c r="V254" i="1"/>
  <c r="V36" i="1"/>
  <c r="V253" i="1"/>
  <c r="V252" i="1"/>
  <c r="V251" i="1"/>
  <c r="V250" i="1"/>
  <c r="V249" i="1"/>
  <c r="V248" i="1"/>
  <c r="V247" i="1"/>
  <c r="V246" i="1"/>
  <c r="V112" i="1"/>
  <c r="V245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78" i="1"/>
  <c r="V227" i="1"/>
  <c r="V226" i="1"/>
  <c r="V225" i="1"/>
  <c r="V224" i="1"/>
  <c r="V223" i="1"/>
  <c r="V222" i="1"/>
  <c r="V221" i="1"/>
  <c r="V220" i="1"/>
  <c r="V99" i="1"/>
  <c r="V219" i="1"/>
  <c r="V218" i="1"/>
  <c r="V217" i="1"/>
  <c r="V216" i="1"/>
  <c r="V215" i="1"/>
  <c r="V69" i="1"/>
  <c r="V214" i="1"/>
  <c r="V123" i="1"/>
  <c r="V213" i="1"/>
  <c r="V212" i="1"/>
  <c r="V211" i="1"/>
  <c r="V210" i="1"/>
  <c r="V209" i="1"/>
  <c r="V208" i="1"/>
  <c r="V207" i="1"/>
  <c r="V205" i="1"/>
  <c r="V204" i="1"/>
  <c r="V93" i="1"/>
  <c r="V203" i="1"/>
  <c r="V202" i="1"/>
  <c r="V201" i="1"/>
  <c r="V200" i="1"/>
  <c r="V199" i="1"/>
  <c r="V198" i="1"/>
  <c r="V197" i="1"/>
  <c r="V196" i="1"/>
  <c r="V55" i="1"/>
  <c r="V195" i="1"/>
  <c r="V194" i="1"/>
  <c r="V12" i="1"/>
  <c r="V193" i="1"/>
  <c r="V192" i="1"/>
  <c r="V79" i="1"/>
  <c r="V191" i="1"/>
  <c r="V27" i="1"/>
  <c r="V52" i="1"/>
  <c r="V190" i="1"/>
  <c r="V51" i="1"/>
  <c r="V189" i="1"/>
  <c r="V66" i="1"/>
  <c r="V188" i="1"/>
  <c r="V187" i="1"/>
  <c r="V53" i="1"/>
  <c r="V186" i="1"/>
  <c r="V47" i="1"/>
  <c r="V56" i="1"/>
  <c r="V185" i="1"/>
  <c r="V184" i="1"/>
  <c r="V183" i="1"/>
  <c r="V117" i="1"/>
  <c r="V182" i="1"/>
  <c r="V181" i="1"/>
  <c r="V67" i="1"/>
  <c r="V180" i="1"/>
  <c r="V179" i="1"/>
  <c r="V177" i="1"/>
  <c r="V176" i="1"/>
  <c r="V175" i="1"/>
  <c r="V100" i="1"/>
  <c r="V32" i="1"/>
  <c r="V174" i="1"/>
  <c r="V82" i="1"/>
  <c r="V120" i="1"/>
  <c r="V83" i="1"/>
  <c r="V126" i="1"/>
  <c r="V115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39" i="1"/>
  <c r="V159" i="1"/>
  <c r="V158" i="1"/>
  <c r="V157" i="1"/>
  <c r="V156" i="1"/>
  <c r="V155" i="1"/>
  <c r="V154" i="1"/>
  <c r="V153" i="1"/>
  <c r="V152" i="1"/>
  <c r="V151" i="1"/>
  <c r="V114" i="1"/>
  <c r="V150" i="1"/>
  <c r="V76" i="1"/>
  <c r="V11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60" i="1"/>
  <c r="V103" i="1"/>
  <c r="V133" i="1"/>
</calcChain>
</file>

<file path=xl/sharedStrings.xml><?xml version="1.0" encoding="utf-8"?>
<sst xmlns="http://schemas.openxmlformats.org/spreadsheetml/2006/main" count="3173" uniqueCount="1120">
  <si>
    <t>Total</t>
  </si>
  <si>
    <t>Année</t>
  </si>
  <si>
    <t>Torbole</t>
  </si>
  <si>
    <t>Cannes</t>
  </si>
  <si>
    <t xml:space="preserve"> M </t>
  </si>
  <si>
    <t xml:space="preserve"> F </t>
  </si>
  <si>
    <t xml:space="preserve"> HUBERT PIERRE </t>
  </si>
  <si>
    <t xml:space="preserve"> DUTERTE-VIELLE DAMIS </t>
  </si>
  <si>
    <t xml:space="preserve"> BONNOT MAUD </t>
  </si>
  <si>
    <t xml:space="preserve"> BOISARD GUILLAUME </t>
  </si>
  <si>
    <t xml:space="preserve"> PHAM VINCENT </t>
  </si>
  <si>
    <t xml:space="preserve"> GUILLOUX ALEXANDRE </t>
  </si>
  <si>
    <t xml:space="preserve"> TARNOWSKI FREDERIC </t>
  </si>
  <si>
    <t xml:space="preserve"> RESTOUS ALEXANDRE </t>
  </si>
  <si>
    <t xml:space="preserve"> CV BOUCLES SEINE </t>
  </si>
  <si>
    <t xml:space="preserve"> DARROUX PERRINE </t>
  </si>
  <si>
    <t xml:space="preserve"> MEUNIER HUGO </t>
  </si>
  <si>
    <t xml:space="preserve"> U Y C </t>
  </si>
  <si>
    <t xml:space="preserve"> HAMART INGRID </t>
  </si>
  <si>
    <t xml:space="preserve"> DUTERTE-VIELLE DORINE </t>
  </si>
  <si>
    <t xml:space="preserve"> BLONDET SEVERINE </t>
  </si>
  <si>
    <t xml:space="preserve"> LOIRAT THEO </t>
  </si>
  <si>
    <t xml:space="preserve"> BLAYE NAUTIQUE </t>
  </si>
  <si>
    <t xml:space="preserve"> BRIGAND VICTOR </t>
  </si>
  <si>
    <t xml:space="preserve"> GUILLAUMIN JEAN FRANCOIS </t>
  </si>
  <si>
    <t xml:space="preserve"> LABONNE JEAN LUC </t>
  </si>
  <si>
    <t xml:space="preserve"> A DIJON ARC VOILE </t>
  </si>
  <si>
    <t xml:space="preserve"> RICHARD CYRIL </t>
  </si>
  <si>
    <t xml:space="preserve"> RISTORD ANAEL </t>
  </si>
  <si>
    <t xml:space="preserve"> VIELLE ALINE </t>
  </si>
  <si>
    <t xml:space="preserve"> DECLERCQ GWENNHAEL </t>
  </si>
  <si>
    <t xml:space="preserve"> CUART ALEXANDRE </t>
  </si>
  <si>
    <t xml:space="preserve"> ROBINET JUSTINE </t>
  </si>
  <si>
    <t xml:space="preserve"> TARNOWSKI VINCENT </t>
  </si>
  <si>
    <t xml:space="preserve"> VOILE LIBRE MONTAGNY </t>
  </si>
  <si>
    <t xml:space="preserve"> BERNARD HIPPOLYTE </t>
  </si>
  <si>
    <t xml:space="preserve"> GUILLOUX CAMILLE </t>
  </si>
  <si>
    <t xml:space="preserve"> BESSET YANN </t>
  </si>
  <si>
    <t xml:space="preserve"> TURRIN CEDRIC-OLIVIER </t>
  </si>
  <si>
    <t xml:space="preserve"> ANGIBAUD ARTHUR </t>
  </si>
  <si>
    <t xml:space="preserve"> SALINGARDES JACK </t>
  </si>
  <si>
    <t xml:space="preserve"> C NIVERNAIS </t>
  </si>
  <si>
    <t xml:space="preserve"> HARDY YANNICK </t>
  </si>
  <si>
    <t xml:space="preserve"> RISTORD DENIS </t>
  </si>
  <si>
    <t xml:space="preserve"> FRESNEDA FANNY </t>
  </si>
  <si>
    <t xml:space="preserve"> BIGOT GAEL </t>
  </si>
  <si>
    <t xml:space="preserve"> DEROUET PATRICE </t>
  </si>
  <si>
    <t xml:space="preserve"> RISTORD MARION </t>
  </si>
  <si>
    <t xml:space="preserve"> VILLECHANGE GUILLAUME </t>
  </si>
  <si>
    <t xml:space="preserve"> TROUSSEL CECILE </t>
  </si>
  <si>
    <t xml:space="preserve"> CHAUDOY RENE </t>
  </si>
  <si>
    <t xml:space="preserve"> S N P H </t>
  </si>
  <si>
    <t xml:space="preserve"> LEFEBVRE TIMOTHEE </t>
  </si>
  <si>
    <t xml:space="preserve"> VOILE-HANDI-VALIDE </t>
  </si>
  <si>
    <t xml:space="preserve"> GUILLOUX CAROLINE </t>
  </si>
  <si>
    <t xml:space="preserve"> FERRIEU THEO </t>
  </si>
  <si>
    <t xml:space="preserve"> RUITORT CAMILLE </t>
  </si>
  <si>
    <t xml:space="preserve"> PAPOT VINCENT </t>
  </si>
  <si>
    <t xml:space="preserve"> VANDER-TAELEM AMELIE </t>
  </si>
  <si>
    <t xml:space="preserve"> S N BASSE MOSELLE </t>
  </si>
  <si>
    <t xml:space="preserve"> PAIX YVES </t>
  </si>
  <si>
    <t xml:space="preserve"> LEFEBVRE ALEXIS </t>
  </si>
  <si>
    <t xml:space="preserve"> QUINT MARIE-FRANCOISE </t>
  </si>
  <si>
    <t xml:space="preserve"> CARDOT GUILLAUME </t>
  </si>
  <si>
    <t xml:space="preserve"> VANDER-TAELEM DYLAN </t>
  </si>
  <si>
    <t xml:space="preserve"> MINOS NICOLAS </t>
  </si>
  <si>
    <t xml:space="preserve"> LAFOREST MICHAEL </t>
  </si>
  <si>
    <t xml:space="preserve"> RISSELIN VINCENT </t>
  </si>
  <si>
    <t xml:space="preserve"> MARCQ PATRICE </t>
  </si>
  <si>
    <t xml:space="preserve"> SAYET CHRISTIAN </t>
  </si>
  <si>
    <t xml:space="preserve"> THIRIAU RAPHAEL </t>
  </si>
  <si>
    <t xml:space="preserve"> GRASSI FRANCK </t>
  </si>
  <si>
    <t xml:space="preserve"> GUILLOT REMI </t>
  </si>
  <si>
    <t xml:space="preserve"> N FONTENAY MERVENT </t>
  </si>
  <si>
    <t xml:space="preserve"> WEEKS HAL </t>
  </si>
  <si>
    <t xml:space="preserve"> PANTZ PATRICK </t>
  </si>
  <si>
    <t xml:space="preserve"> LELEU JADE </t>
  </si>
  <si>
    <t xml:space="preserve"> SABBAHI YACINE </t>
  </si>
  <si>
    <t xml:space="preserve"> SALESSES AXEL </t>
  </si>
  <si>
    <t xml:space="preserve"> DEROUET VALENTIN </t>
  </si>
  <si>
    <t xml:space="preserve"> MICOL JEAN CLAUDE </t>
  </si>
  <si>
    <t xml:space="preserve"> PAGNIER BAPTISTE </t>
  </si>
  <si>
    <t xml:space="preserve"> VANLAER JACQUES </t>
  </si>
  <si>
    <t>Categorie</t>
  </si>
  <si>
    <t xml:space="preserve"> BOUFFAULT FRANCOIS </t>
  </si>
  <si>
    <t>M</t>
  </si>
  <si>
    <t xml:space="preserve"> BARRAU ULYSSE</t>
  </si>
  <si>
    <t>F</t>
  </si>
  <si>
    <t xml:space="preserve"> AUBARD FREDERIQUE </t>
  </si>
  <si>
    <t xml:space="preserve"> BOUFFAULT THOMAS</t>
  </si>
  <si>
    <t xml:space="preserve"> DE ROUVILLE MAXENCE</t>
  </si>
  <si>
    <t xml:space="preserve"> DENIS PRUDENCE</t>
  </si>
  <si>
    <t xml:space="preserve"> FAUROUX BRUNO</t>
  </si>
  <si>
    <t xml:space="preserve"> LERAT AGHATE</t>
  </si>
  <si>
    <t xml:space="preserve"> NOTONIER SYLVAIN</t>
  </si>
  <si>
    <t xml:space="preserve"> REMOND GHISLAIN</t>
  </si>
  <si>
    <t xml:space="preserve"> CV ANGOULEME</t>
  </si>
  <si>
    <t xml:space="preserve"> RUCHETON PHILIPPE</t>
  </si>
  <si>
    <t xml:space="preserve"> DAUPHINS WIND JOCONDIN</t>
  </si>
  <si>
    <t xml:space="preserve"> CHEVALIER PATRICK</t>
  </si>
  <si>
    <t xml:space="preserve"> BOLLINGER GUILLAUME</t>
  </si>
  <si>
    <t xml:space="preserve"> BOLLINGER MAXIME</t>
  </si>
  <si>
    <t xml:space="preserve"> KAUSS GUILLAUME</t>
  </si>
  <si>
    <t xml:space="preserve"> SN SABLAIS</t>
  </si>
  <si>
    <t xml:space="preserve"> NDCV ANGERS</t>
  </si>
  <si>
    <t xml:space="preserve"> CUTIVET ARNAUD</t>
  </si>
  <si>
    <t xml:space="preserve"> CN VAULX EN VELIN</t>
  </si>
  <si>
    <t xml:space="preserve"> BESNARD AUGUSTIN</t>
  </si>
  <si>
    <t xml:space="preserve"> CV VAL DE LOIRE</t>
  </si>
  <si>
    <t xml:space="preserve"> FERRNIERE ARNAUD</t>
  </si>
  <si>
    <t xml:space="preserve"> DRAPEAU CHARLES</t>
  </si>
  <si>
    <t xml:space="preserve"> DIJOUX BENOIT</t>
  </si>
  <si>
    <t xml:space="preserve"> YC ROUEN 76</t>
  </si>
  <si>
    <t xml:space="preserve"> FOULON ESTELLE</t>
  </si>
  <si>
    <t xml:space="preserve"> GUIDEL ESTELLE</t>
  </si>
  <si>
    <t xml:space="preserve"> MARECHAL ERWAN</t>
  </si>
  <si>
    <t xml:space="preserve"> GELINEAU BERTRAND</t>
  </si>
  <si>
    <t xml:space="preserve"> LEPINAY JEAN CLAUDE</t>
  </si>
  <si>
    <t xml:space="preserve"> EV MOISSON MOUSSEAUX</t>
  </si>
  <si>
    <t xml:space="preserve"> PALVADEAU EMMA</t>
  </si>
  <si>
    <t xml:space="preserve"> CN CLAOUEY</t>
  </si>
  <si>
    <t xml:space="preserve"> AC ALSACE LORRAINE</t>
  </si>
  <si>
    <t xml:space="preserve"> NICOLAS MORGANE</t>
  </si>
  <si>
    <t xml:space="preserve"> CARLIER LUCIE</t>
  </si>
  <si>
    <t xml:space="preserve"> LECAT FABRICE</t>
  </si>
  <si>
    <t xml:space="preserve"> AUBRY JULES</t>
  </si>
  <si>
    <t xml:space="preserve"> LABBEY MATHIEU</t>
  </si>
  <si>
    <t xml:space="preserve"> LABBEY JULIE</t>
  </si>
  <si>
    <t xml:space="preserve"> BOUFFINIER CORDIER PIERRE ALEXANDRE</t>
  </si>
  <si>
    <t xml:space="preserve"> CN SAINTE MAXIME</t>
  </si>
  <si>
    <t xml:space="preserve"> SOINARD THOMAS</t>
  </si>
  <si>
    <t xml:space="preserve"> AROUX MAXIME</t>
  </si>
  <si>
    <t xml:space="preserve"> BYZYK VALERII</t>
  </si>
  <si>
    <t xml:space="preserve"> CN VAL DE SARTHE</t>
  </si>
  <si>
    <t xml:space="preserve"> QUERE LEDUC LAETITIA</t>
  </si>
  <si>
    <t xml:space="preserve"> SR BREST</t>
  </si>
  <si>
    <t xml:space="preserve"> GUENNEGUEZ THOMAS</t>
  </si>
  <si>
    <t xml:space="preserve"> BRADFER CAMILLE</t>
  </si>
  <si>
    <t xml:space="preserve"> CYV PARELOUP</t>
  </si>
  <si>
    <t xml:space="preserve"> LEMAITRE DENIS</t>
  </si>
  <si>
    <t xml:space="preserve"> MEZIERE FRANCK</t>
  </si>
  <si>
    <t xml:space="preserve"> DUBREUCQ CLAIRE MARIE</t>
  </si>
  <si>
    <t xml:space="preserve"> BOETARD JACQUES</t>
  </si>
  <si>
    <t xml:space="preserve"> LEFEBVRE JULIEN</t>
  </si>
  <si>
    <t xml:space="preserve"> BESNARD PARTICK</t>
  </si>
  <si>
    <t xml:space="preserve"> LEFEVRE CHRISTOPHE</t>
  </si>
  <si>
    <t xml:space="preserve"> AUBRY ALAN</t>
  </si>
  <si>
    <t xml:space="preserve"> JACOB CORENTIN</t>
  </si>
  <si>
    <t xml:space="preserve"> CN BAUDEN</t>
  </si>
  <si>
    <t xml:space="preserve"> SR BREST </t>
  </si>
  <si>
    <t xml:space="preserve"> YC CHALON </t>
  </si>
  <si>
    <t xml:space="preserve"> YC CREUSOT </t>
  </si>
  <si>
    <t xml:space="preserve"> CN CROISETTE</t>
  </si>
  <si>
    <t xml:space="preserve"> CV LA FLECHE</t>
  </si>
  <si>
    <t xml:space="preserve"> CV PANTHIER</t>
  </si>
  <si>
    <t xml:space="preserve"> CV ST QUENTIN</t>
  </si>
  <si>
    <t xml:space="preserve"> ETOILE AUXONNAISE</t>
  </si>
  <si>
    <t xml:space="preserve"> LA PELLE MARSEILLE</t>
  </si>
  <si>
    <t xml:space="preserve"> EV DE MARCON </t>
  </si>
  <si>
    <t xml:space="preserve"> NC MONTARGIS </t>
  </si>
  <si>
    <t xml:space="preserve"> CV MOISSON LAVACOURT</t>
  </si>
  <si>
    <t xml:space="preserve"> CN CLAOUEY </t>
  </si>
  <si>
    <t xml:space="preserve"> CYV PARELOUP </t>
  </si>
  <si>
    <t xml:space="preserve"> CV VILLENEUVE/YONNE </t>
  </si>
  <si>
    <t xml:space="preserve"> CV THOUX ST-CRICQ </t>
  </si>
  <si>
    <t xml:space="preserve"> CV PANTHIER </t>
  </si>
  <si>
    <t xml:space="preserve"> CV LYON </t>
  </si>
  <si>
    <t xml:space="preserve"> CV DES FLANDRES </t>
  </si>
  <si>
    <t xml:space="preserve"> CV CAZAUX LAC </t>
  </si>
  <si>
    <t xml:space="preserve"> CV ARCACHON </t>
  </si>
  <si>
    <t xml:space="preserve"> CN VAL DE SARTHE </t>
  </si>
  <si>
    <t xml:space="preserve"> CN PAYS DROUAIS </t>
  </si>
  <si>
    <t xml:space="preserve"> CN LORRAIN </t>
  </si>
  <si>
    <t xml:space="preserve"> CN CROISETTE </t>
  </si>
  <si>
    <t xml:space="preserve"> CN BISCARROSSE OLYM </t>
  </si>
  <si>
    <t xml:space="preserve"> SNO NANTES </t>
  </si>
  <si>
    <t xml:space="preserve"> YC CANNES</t>
  </si>
  <si>
    <t xml:space="preserve"> YC V ICHY</t>
  </si>
  <si>
    <t xml:space="preserve"> LEBRUN VALERIAN</t>
  </si>
  <si>
    <t xml:space="preserve"> ALBINET MATTHUS</t>
  </si>
  <si>
    <t xml:space="preserve"> BARRE DIMITRI</t>
  </si>
  <si>
    <t xml:space="preserve"> BLAESY ANTOINE</t>
  </si>
  <si>
    <t xml:space="preserve"> BROHAN CLAIRE</t>
  </si>
  <si>
    <t xml:space="preserve"> CLAVEAU GERALDINE</t>
  </si>
  <si>
    <t xml:space="preserve"> DUPIN DENIS</t>
  </si>
  <si>
    <t xml:space="preserve"> JACOBS PAUL</t>
  </si>
  <si>
    <t xml:space="preserve"> JEANNINGROS QUENTIN</t>
  </si>
  <si>
    <t xml:space="preserve"> LABBEY ARTHUR</t>
  </si>
  <si>
    <t xml:space="preserve"> LALANCE OLIVIER</t>
  </si>
  <si>
    <t xml:space="preserve"> LECAT ETIENNE</t>
  </si>
  <si>
    <t xml:space="preserve"> LELEU YANIS</t>
  </si>
  <si>
    <t xml:space="preserve"> MANGIONE FRANCESCO</t>
  </si>
  <si>
    <t xml:space="preserve"> MARCQ VINCENT</t>
  </si>
  <si>
    <t xml:space="preserve"> MERCIPINETTI PASCAL</t>
  </si>
  <si>
    <t xml:space="preserve"> MONER ROBERT</t>
  </si>
  <si>
    <t xml:space="preserve"> PETITBON BERNARD</t>
  </si>
  <si>
    <t xml:space="preserve"> POILLOT CHRISTOPHER</t>
  </si>
  <si>
    <t xml:space="preserve"> SALTIER LEO</t>
  </si>
  <si>
    <t xml:space="preserve"> TOGNACCA ELIO</t>
  </si>
  <si>
    <t xml:space="preserve"> VANDAME CAROLINE</t>
  </si>
  <si>
    <t xml:space="preserve"> VILIEN YANN</t>
  </si>
  <si>
    <t xml:space="preserve"> BROHAN ANTHONY</t>
  </si>
  <si>
    <t xml:space="preserve"> CV ST AUBIN ELBEUF</t>
  </si>
  <si>
    <t xml:space="preserve"> SN MADINE</t>
  </si>
  <si>
    <t xml:space="preserve"> CYV GRAND LARGE</t>
  </si>
  <si>
    <t xml:space="preserve"> SNOS VOILE</t>
  </si>
  <si>
    <t xml:space="preserve"> CAS ANTONIN</t>
  </si>
  <si>
    <t>Selection Monde</t>
  </si>
  <si>
    <t>Selection Jeune</t>
  </si>
  <si>
    <t xml:space="preserve"> HUGONNENG PAUL</t>
  </si>
  <si>
    <t xml:space="preserve"> CV R L</t>
  </si>
  <si>
    <t xml:space="preserve"> SR HAVRE</t>
  </si>
  <si>
    <t xml:space="preserve"> RAVIER JOHAN</t>
  </si>
  <si>
    <t xml:space="preserve"> SAINTY ENZO</t>
  </si>
  <si>
    <t xml:space="preserve"> CANNES JEUNESSE</t>
  </si>
  <si>
    <t xml:space="preserve"> AMRA</t>
  </si>
  <si>
    <t xml:space="preserve"> TUAILLON ERIC</t>
  </si>
  <si>
    <t xml:space="preserve"> DUBOIS MATHIEU</t>
  </si>
  <si>
    <t xml:space="preserve"> URRUTTI HELENE</t>
  </si>
  <si>
    <t xml:space="preserve"> BOLLINGER PHILIPPE</t>
  </si>
  <si>
    <t xml:space="preserve"> GUILLIEN SAMUEL</t>
  </si>
  <si>
    <t xml:space="preserve"> CV AUTUNOIS</t>
  </si>
  <si>
    <t xml:space="preserve"> PRUGNY LE BRAS MARTIN</t>
  </si>
  <si>
    <t xml:space="preserve"> PODER JULIEN</t>
  </si>
  <si>
    <t xml:space="preserve"> PEROIS JEAN PHILIPPE</t>
  </si>
  <si>
    <t xml:space="preserve"> DI MARTINO SYLVIE</t>
  </si>
  <si>
    <t xml:space="preserve"> AV et NAUTISME 04</t>
  </si>
  <si>
    <t xml:space="preserve"> BOULAIRE ROGER</t>
  </si>
  <si>
    <t xml:space="preserve"> GABORIAUD LOIC</t>
  </si>
  <si>
    <t xml:space="preserve"> CN ARRADON</t>
  </si>
  <si>
    <t xml:space="preserve"> LEDOUX ARNAUD</t>
  </si>
  <si>
    <t xml:space="preserve"> BN de SCIEZ</t>
  </si>
  <si>
    <t xml:space="preserve"> MEILHAC-HANOTEAU ANNE</t>
  </si>
  <si>
    <t xml:space="preserve"> ASPPT MARSEILLE</t>
  </si>
  <si>
    <t xml:space="preserve"> GUILLIEN ANAIS</t>
  </si>
  <si>
    <t xml:space="preserve"> OCEAN</t>
  </si>
  <si>
    <t xml:space="preserve"> GASTAUD JEAN PHILIPPE</t>
  </si>
  <si>
    <t xml:space="preserve"> GRIBOVAL CLEMENT</t>
  </si>
  <si>
    <t xml:space="preserve"> AROUX MARTIN</t>
  </si>
  <si>
    <t xml:space="preserve"> BOUFFAULT RAPHAEL</t>
  </si>
  <si>
    <t>Candidat Monde</t>
  </si>
  <si>
    <t>Candidat Jeune</t>
  </si>
  <si>
    <t xml:space="preserve"> AVITE AURELIEN</t>
  </si>
  <si>
    <t> RICHARD CYRIL </t>
  </si>
  <si>
    <t> C V ARCACHON </t>
  </si>
  <si>
    <t> M </t>
  </si>
  <si>
    <t>5 </t>
  </si>
  <si>
    <t>14 </t>
  </si>
  <si>
    <t>17 </t>
  </si>
  <si>
    <t> C. N. CLAOUEY </t>
  </si>
  <si>
    <t>18 </t>
  </si>
  <si>
    <t> F </t>
  </si>
  <si>
    <t>21 </t>
  </si>
  <si>
    <t> C N BISCARROSSE OLYM </t>
  </si>
  <si>
    <t xml:space="preserve"> LE MORVAN VINCENT</t>
  </si>
  <si>
    <t xml:space="preserve"> ASPTT TOYES</t>
  </si>
  <si>
    <t xml:space="preserve"> TESTE HUGO</t>
  </si>
  <si>
    <t xml:space="preserve"> STEFANUTO KAIS</t>
  </si>
  <si>
    <t xml:space="preserve"> SEROT PATRICK</t>
  </si>
  <si>
    <t xml:space="preserve"> ROUSSEL YANN</t>
  </si>
  <si>
    <t> CN Sainte-Maxime </t>
  </si>
  <si>
    <t>2 </t>
  </si>
  <si>
    <t> 0488512S </t>
  </si>
  <si>
    <t> MONER ROBERT </t>
  </si>
  <si>
    <t>3 </t>
  </si>
  <si>
    <t> C N CROISETTE </t>
  </si>
  <si>
    <t>6 </t>
  </si>
  <si>
    <t>8 </t>
  </si>
  <si>
    <t>10 </t>
  </si>
  <si>
    <t>11 </t>
  </si>
  <si>
    <t>13 </t>
  </si>
  <si>
    <t xml:space="preserve"> FABRE DIDIER</t>
  </si>
  <si>
    <t xml:space="preserve"> POIDEVIN NICOLAS</t>
  </si>
  <si>
    <t xml:space="preserve"> CARDOT EMILIE</t>
  </si>
  <si>
    <t xml:space="preserve"> MARTINEZ BASTIEN</t>
  </si>
  <si>
    <t xml:space="preserve"> BN3F</t>
  </si>
  <si>
    <t> 892 </t>
  </si>
  <si>
    <t> 1263098C </t>
  </si>
  <si>
    <t> SESSEGOLO FLAVIO  </t>
  </si>
  <si>
    <t xml:space="preserve"> REVIL SANDRINE</t>
  </si>
  <si>
    <t xml:space="preserve"> RAGEUL SABINE</t>
  </si>
  <si>
    <t xml:space="preserve"> BONNEAU LAURE-ANNE</t>
  </si>
  <si>
    <t xml:space="preserve"> HARTOUT FLORE</t>
  </si>
  <si>
    <t xml:space="preserve"> PAPOT MARYNE</t>
  </si>
  <si>
    <t xml:space="preserve"> SESSEGOLO FLAVIO</t>
  </si>
  <si>
    <t xml:space="preserve"> GUERRY RONAN</t>
  </si>
  <si>
    <t xml:space="preserve"> AROUX ALEXIS</t>
  </si>
  <si>
    <t xml:space="preserve"> LORIEUX JEAN</t>
  </si>
  <si>
    <t xml:space="preserve"> QUINIO GUILLAUME</t>
  </si>
  <si>
    <t xml:space="preserve"> CVRL</t>
  </si>
  <si>
    <t xml:space="preserve"> SR ANTIBES</t>
  </si>
  <si>
    <t xml:space="preserve"> PHAM HUGO</t>
  </si>
  <si>
    <t xml:space="preserve"> CV TOURRAINE</t>
  </si>
  <si>
    <t xml:space="preserve"> OTAL FLORA</t>
  </si>
  <si>
    <t xml:space="preserve"> CLAEYS GUY</t>
  </si>
  <si>
    <t>7 </t>
  </si>
  <si>
    <t>19 </t>
  </si>
  <si>
    <t>4 </t>
  </si>
  <si>
    <t>9 </t>
  </si>
  <si>
    <t>12 </t>
  </si>
  <si>
    <t>15 </t>
  </si>
  <si>
    <t>16 </t>
  </si>
  <si>
    <t>20 </t>
  </si>
  <si>
    <t>22 </t>
  </si>
  <si>
    <t xml:space="preserve"> MANGIONE MATTEO</t>
  </si>
  <si>
    <t xml:space="preserve"> PACAUD MATISSE</t>
  </si>
  <si>
    <t xml:space="preserve"> FRESNEDA OLIVIER</t>
  </si>
  <si>
    <t xml:space="preserve"> APP ANTIBES</t>
  </si>
  <si>
    <t xml:space="preserve"> AVITE GAUTHIER</t>
  </si>
  <si>
    <t xml:space="preserve"> ZIELINSKI ANTONI</t>
  </si>
  <si>
    <t xml:space="preserve"> ZIELINSKI JAN-JAKUB</t>
  </si>
  <si>
    <t xml:space="preserve"> QUINIO JULIE</t>
  </si>
  <si>
    <t xml:space="preserve"> FABAS NOEMIE</t>
  </si>
  <si>
    <r>
      <t xml:space="preserve"> </t>
    </r>
    <r>
      <rPr>
        <sz val="10"/>
        <rFont val="Verdana"/>
        <family val="2"/>
      </rPr>
      <t>FOSSE NATHAN</t>
    </r>
  </si>
  <si>
    <t xml:space="preserve"> VANHOVE DANIELE</t>
  </si>
  <si>
    <t xml:space="preserve"> HERMIEU JEAN PHILIPPE</t>
  </si>
  <si>
    <t xml:space="preserve"> FOSSE HUGO</t>
  </si>
  <si>
    <t xml:space="preserve"> ACHARD CLEMENT</t>
  </si>
  <si>
    <t xml:space="preserve"> BOETON MATTHIEU</t>
  </si>
  <si>
    <t xml:space="preserve"> DELEAGE STEPHANE</t>
  </si>
  <si>
    <t xml:space="preserve"> DOLLFUS FLORENCE</t>
  </si>
  <si>
    <t xml:space="preserve"> DOSSER MORGANE</t>
  </si>
  <si>
    <t xml:space="preserve"> GALLICHAN JACQUES</t>
  </si>
  <si>
    <t xml:space="preserve"> GARVEY LIAM</t>
  </si>
  <si>
    <t xml:space="preserve"> GUEGAN PIERRE</t>
  </si>
  <si>
    <t xml:space="preserve"> JORNET DORIAN</t>
  </si>
  <si>
    <t xml:space="preserve"> LABBEY ALICE</t>
  </si>
  <si>
    <t xml:space="preserve"> LANDRA HUGO</t>
  </si>
  <si>
    <t xml:space="preserve"> SAUMUR PATRICE</t>
  </si>
  <si>
    <t xml:space="preserve"> CV CENTRE</t>
  </si>
  <si>
    <t xml:space="preserve"> SIMONNOT CHRISTIAN</t>
  </si>
  <si>
    <t>58 </t>
  </si>
  <si>
    <t xml:space="preserve"> YC TOULON</t>
  </si>
  <si>
    <t xml:space="preserve"> DUFOUR-LAMARTINE ALEXIS</t>
  </si>
  <si>
    <t xml:space="preserve"> VILLAR REMY</t>
  </si>
  <si>
    <t xml:space="preserve"> DEROUET IRIS</t>
  </si>
  <si>
    <t xml:space="preserve"> LE HELLEY- SALOMON</t>
  </si>
  <si>
    <t> 1287974Q </t>
  </si>
  <si>
    <t> 1369354L </t>
  </si>
  <si>
    <t> GRAND RAPHAËL </t>
  </si>
  <si>
    <t>75 </t>
  </si>
  <si>
    <t> 1331964N </t>
  </si>
  <si>
    <t> DESCHAMPS VALENTIN </t>
  </si>
  <si>
    <t xml:space="preserve"> BLANCHARD PIERRE</t>
  </si>
  <si>
    <t xml:space="preserve"> DARGES FLORENT</t>
  </si>
  <si>
    <t xml:space="preserve"> SNVV</t>
  </si>
  <si>
    <t xml:space="preserve"> MARCQ BRICE</t>
  </si>
  <si>
    <t xml:space="preserve"> PAUVERT ERWAN</t>
  </si>
  <si>
    <t xml:space="preserve"> PEYROUTET ALEXIS</t>
  </si>
  <si>
    <t xml:space="preserve"> TECHENEY LEO</t>
  </si>
  <si>
    <t xml:space="preserve"> SR ROCHELAISES</t>
  </si>
  <si>
    <t xml:space="preserve"> LE GUELLEC YVES </t>
  </si>
  <si>
    <t xml:space="preserve"> GRAND RAPHAEL</t>
  </si>
  <si>
    <t xml:space="preserve"> ULTSCH NADINE</t>
  </si>
  <si>
    <t xml:space="preserve"> FOSSE GUILHEM</t>
  </si>
  <si>
    <t xml:space="preserve"> HARDY AUBOURG MALO</t>
  </si>
  <si>
    <t xml:space="preserve"> GERRY ROMAN</t>
  </si>
  <si>
    <t xml:space="preserve"> DESCHAMP VALENTIN</t>
  </si>
  <si>
    <t xml:space="preserve"> BIHOREAU PHILIPPE</t>
  </si>
  <si>
    <t xml:space="preserve"> COROLLER FRANCOIS</t>
  </si>
  <si>
    <t xml:space="preserve"> VUAILLAT FANNY</t>
  </si>
  <si>
    <t xml:space="preserve"> CAMPION OLIVIA</t>
  </si>
  <si>
    <t xml:space="preserve"> MAQUENNEHAN JEHANE</t>
  </si>
  <si>
    <t xml:space="preserve"> DEBOUZY ROSE</t>
  </si>
  <si>
    <t xml:space="preserve"> TRAN MANH SUNG OLIVIER</t>
  </si>
  <si>
    <t xml:space="preserve"> TESTE ALAIN</t>
  </si>
  <si>
    <t xml:space="preserve"> DURRET NICOLAS</t>
  </si>
  <si>
    <t xml:space="preserve"> LANDRA FABRICE</t>
  </si>
  <si>
    <t xml:space="preserve"> SN SAINT TROPEZ</t>
  </si>
  <si>
    <t xml:space="preserve"> POURTALLIER COLIN</t>
  </si>
  <si>
    <t xml:space="preserve"> TINELLI ENZO</t>
  </si>
  <si>
    <t xml:space="preserve"> ROUAUD TITOUAN</t>
  </si>
  <si>
    <t xml:space="preserve"> CERFEUILLET FABRICE</t>
  </si>
  <si>
    <t xml:space="preserve"> LAURENT EMEREIC</t>
  </si>
  <si>
    <t xml:space="preserve"> JONCHERAY TOM</t>
  </si>
  <si>
    <t xml:space="preserve"> CRUETTE JEAN FRANCOIS </t>
  </si>
  <si>
    <t xml:space="preserve"> FREBAULT JEAN JACQUES </t>
  </si>
  <si>
    <t xml:space="preserve"> TECHENEY JULES</t>
  </si>
  <si>
    <t xml:space="preserve"> MOISSON XAVIER</t>
  </si>
  <si>
    <t xml:space="preserve"> AS CHEMINOTS ROCHELLE</t>
  </si>
  <si>
    <t xml:space="preserve"> HEYMANS OLIVIER</t>
  </si>
  <si>
    <t xml:space="preserve"> GUEGUEN LISE</t>
  </si>
  <si>
    <t xml:space="preserve"> ALLAIN JEROME</t>
  </si>
  <si>
    <t xml:space="preserve"> YC VAL ANDRE</t>
  </si>
  <si>
    <t xml:space="preserve"> MAINIL ULYSSE</t>
  </si>
  <si>
    <t xml:space="preserve"> ST GEORGES VOILES</t>
  </si>
  <si>
    <t xml:space="preserve"> BINET ROMANE</t>
  </si>
  <si>
    <t xml:space="preserve"> S N P H</t>
  </si>
  <si>
    <t xml:space="preserve"> LE BRAS CAMILLE</t>
  </si>
  <si>
    <t xml:space="preserve"> DURAND JEAN PIERRE</t>
  </si>
  <si>
    <t xml:space="preserve"> BERTOLD SOFIANE</t>
  </si>
  <si>
    <t xml:space="preserve"> LACOSTE LAURE</t>
  </si>
  <si>
    <t xml:space="preserve"> CV PYLA</t>
  </si>
  <si>
    <t xml:space="preserve"> DE KAT JEANNE</t>
  </si>
  <si>
    <t xml:space="preserve"> CV SANGUINET</t>
  </si>
  <si>
    <t xml:space="preserve"> SIMON MATHIEU</t>
  </si>
  <si>
    <t xml:space="preserve"> DEVOS DANIEL</t>
  </si>
  <si>
    <t xml:space="preserve"> GALLICHAN ROSE</t>
  </si>
  <si>
    <t xml:space="preserve"> CERFEUILLET TITOUAN</t>
  </si>
  <si>
    <t xml:space="preserve"> SILLY DANIEL</t>
  </si>
  <si>
    <t xml:space="preserve"> VUYLSTEKE AYMERIC</t>
  </si>
  <si>
    <t xml:space="preserve"> LE BRAS YANNICK</t>
  </si>
  <si>
    <t xml:space="preserve"> JONCHERAY LOU</t>
  </si>
  <si>
    <t> MAUTIN Eliott </t>
  </si>
  <si>
    <t xml:space="preserve"> CORBIERES CLAIRE</t>
  </si>
  <si>
    <t xml:space="preserve"> CORBIERES CHRISTOPHE</t>
  </si>
  <si>
    <t xml:space="preserve"> POURTALLIER ODILE</t>
  </si>
  <si>
    <t xml:space="preserve"> ETTELT TIM</t>
  </si>
  <si>
    <t xml:space="preserve"> TETAUD GASPARD</t>
  </si>
  <si>
    <t xml:space="preserve"> DANTI ALEXANDRE</t>
  </si>
  <si>
    <t xml:space="preserve"> DAUTZENBERG HERMINE</t>
  </si>
  <si>
    <t xml:space="preserve"> FAFIOTTE PIERRE</t>
  </si>
  <si>
    <t xml:space="preserve"> NADAU INES</t>
  </si>
  <si>
    <t xml:space="preserve"> SCHMIDLIN LEILOU</t>
  </si>
  <si>
    <t xml:space="preserve"> ASCE VOILES ESPAR</t>
  </si>
  <si>
    <t> 112 </t>
  </si>
  <si>
    <t>E  </t>
  </si>
  <si>
    <t> 0544990Y </t>
  </si>
  <si>
    <t>S2  </t>
  </si>
  <si>
    <t>47 </t>
  </si>
  <si>
    <t> (1, 2, 15, 1, 3, 1, 1, 1, 1, 15, 7, 14) </t>
  </si>
  <si>
    <t>S4  </t>
  </si>
  <si>
    <t>S5  </t>
  </si>
  <si>
    <t> 0010826C </t>
  </si>
  <si>
    <t> LALANCE OLIVIER </t>
  </si>
  <si>
    <t> CV BOUCLES SEINE </t>
  </si>
  <si>
    <t> 20 </t>
  </si>
  <si>
    <t>S3  </t>
  </si>
  <si>
    <t> (10, 12, 5, 6, 8, 4, 6, 5, 4, 9, UFD, 6) </t>
  </si>
  <si>
    <t>S1  </t>
  </si>
  <si>
    <t> S N P H </t>
  </si>
  <si>
    <t> 304 </t>
  </si>
  <si>
    <t>C  </t>
  </si>
  <si>
    <t> 1098437F </t>
  </si>
  <si>
    <t> POILLOT CHRISTOPHER </t>
  </si>
  <si>
    <t> Yacht Club de CHALON </t>
  </si>
  <si>
    <t> 156 </t>
  </si>
  <si>
    <t>133 </t>
  </si>
  <si>
    <t> (17, 16, 9, 11, 13, 8, 9, 7, 13, 19, 11, 29) </t>
  </si>
  <si>
    <t> 0187215R </t>
  </si>
  <si>
    <t> GUILLAUMIN JEAN FRANCOIS </t>
  </si>
  <si>
    <t> C N PAYS DROUAIS </t>
  </si>
  <si>
    <t> 21 </t>
  </si>
  <si>
    <t>M  </t>
  </si>
  <si>
    <t> C V HOURTIN MEDOC </t>
  </si>
  <si>
    <t> 0071392S </t>
  </si>
  <si>
    <t> DEVOS DANIEL </t>
  </si>
  <si>
    <t>V  </t>
  </si>
  <si>
    <t> 1002311Z </t>
  </si>
  <si>
    <t> MARCQ PATRICE </t>
  </si>
  <si>
    <t>J  </t>
  </si>
  <si>
    <t> 0500259D </t>
  </si>
  <si>
    <t> MARCQ VINCENT </t>
  </si>
  <si>
    <t>1 </t>
  </si>
  <si>
    <t> 1334115D </t>
  </si>
  <si>
    <t> ZIELINSKI ANTONI </t>
  </si>
  <si>
    <t> 1410959Z </t>
  </si>
  <si>
    <t> DUPARC ALEXIS </t>
  </si>
  <si>
    <t>23 </t>
  </si>
  <si>
    <t>24 </t>
  </si>
  <si>
    <t xml:space="preserve"> DUPARC ALEXIS</t>
  </si>
  <si>
    <t xml:space="preserve"> DUPARC THOMAS</t>
  </si>
  <si>
    <t xml:space="preserve"> DUPARC ERIC</t>
  </si>
  <si>
    <t>Kiel</t>
  </si>
  <si>
    <t>Belgique</t>
  </si>
  <si>
    <t> 1320259V </t>
  </si>
  <si>
    <t> NAIZOT FRÉDÉRIC </t>
  </si>
  <si>
    <t> ABC VOILE </t>
  </si>
  <si>
    <t> 0233461P </t>
  </si>
  <si>
    <t> GELINEAU BERTRAND </t>
  </si>
  <si>
    <t> 0457841T </t>
  </si>
  <si>
    <t> CHAUDOY RENE </t>
  </si>
  <si>
    <t> 0009367H </t>
  </si>
  <si>
    <t> MERCIPINETTI PASCAL </t>
  </si>
  <si>
    <t> S N V V </t>
  </si>
  <si>
    <t> 1429017K </t>
  </si>
  <si>
    <t> GUILLON PAUL </t>
  </si>
  <si>
    <t> 1429141P </t>
  </si>
  <si>
    <t> MORET GOEMAN LOUISE </t>
  </si>
  <si>
    <t xml:space="preserve"> NAIZOT FREDERIC</t>
  </si>
  <si>
    <t xml:space="preserve"> ABC VOILE</t>
  </si>
  <si>
    <t xml:space="preserve"> WAQUET MARIE</t>
  </si>
  <si>
    <t xml:space="preserve"> GUILLON PAUL</t>
  </si>
  <si>
    <t xml:space="preserve"> GRAND JEAN-PHILIPPE</t>
  </si>
  <si>
    <t xml:space="preserve"> FOSSE DIDIER</t>
  </si>
  <si>
    <t> 05 </t>
  </si>
  <si>
    <t> 0548078Q </t>
  </si>
  <si>
    <t> PHAM VINCENT </t>
  </si>
  <si>
    <t> 0344257B </t>
  </si>
  <si>
    <t> GUEGUEN LISE </t>
  </si>
  <si>
    <t> S N O NANTES </t>
  </si>
  <si>
    <t> 07 </t>
  </si>
  <si>
    <t>29 </t>
  </si>
  <si>
    <t> C N RENNES </t>
  </si>
  <si>
    <t> 0542918Q </t>
  </si>
  <si>
    <t> BOULAIRE ROGER </t>
  </si>
  <si>
    <t> SNSablais </t>
  </si>
  <si>
    <t>43 </t>
  </si>
  <si>
    <t>63 </t>
  </si>
  <si>
    <t xml:space="preserve"> SEA TO SEE</t>
  </si>
  <si>
    <t xml:space="preserve"> THOMAS GAUTHIER</t>
  </si>
  <si>
    <t xml:space="preserve"> CNV</t>
  </si>
  <si>
    <t xml:space="preserve"> SR DOUARNENEZ</t>
  </si>
  <si>
    <t xml:space="preserve"> DAYOT DAMIEN</t>
  </si>
  <si>
    <t xml:space="preserve"> CN RENNES</t>
  </si>
  <si>
    <t xml:space="preserve"> GUILLOUX CHAMPDOYSEAU BATISPTE</t>
  </si>
  <si>
    <t xml:space="preserve"> FITAMANT MURIEL</t>
  </si>
  <si>
    <t xml:space="preserve"> BREST BRETAGNE</t>
  </si>
  <si>
    <t xml:space="preserve"> SN BAIE ST MALO</t>
  </si>
  <si>
    <t xml:space="preserve"> SCOAZEC GUILLAUME</t>
  </si>
  <si>
    <t xml:space="preserve"> ALLILAIRE JEAN PHILIPPE</t>
  </si>
  <si>
    <t xml:space="preserve"> BRETECHE GILLES</t>
  </si>
  <si>
    <t xml:space="preserve"> BERRY THOMAS</t>
  </si>
  <si>
    <t xml:space="preserve"> ASPPT ORLEANS</t>
  </si>
  <si>
    <t xml:space="preserve"> MORET GOEMAN LOUISE</t>
  </si>
  <si>
    <t xml:space="preserve"> FOSSE PHILEAS</t>
  </si>
  <si>
    <t xml:space="preserve"> DARCHEN PHILIPPE</t>
  </si>
  <si>
    <t> 0947156W </t>
  </si>
  <si>
    <t> CORBIERES CHRISTOPHE </t>
  </si>
  <si>
    <t>45 </t>
  </si>
  <si>
    <t> 1193698L </t>
  </si>
  <si>
    <t> ETTELT TIM </t>
  </si>
  <si>
    <t> 0425763D </t>
  </si>
  <si>
    <t> FABRE DIDIER </t>
  </si>
  <si>
    <t> 1351434U </t>
  </si>
  <si>
    <t> JACQUEMETTON GABRIEL </t>
  </si>
  <si>
    <t> 0022249B </t>
  </si>
  <si>
    <t> LE ROUX JEAN PIERRE </t>
  </si>
  <si>
    <t>99 </t>
  </si>
  <si>
    <t>105 </t>
  </si>
  <si>
    <t> 1037225T </t>
  </si>
  <si>
    <t> GUEGAN PIERRE </t>
  </si>
  <si>
    <t> 1425843D </t>
  </si>
  <si>
    <t> DOLLFUS FLORENCE </t>
  </si>
  <si>
    <t> 1441685F </t>
  </si>
  <si>
    <t> PIOU GASPARD </t>
  </si>
  <si>
    <t> 1390430Q </t>
  </si>
  <si>
    <t> FRECHETTE LOUIS </t>
  </si>
  <si>
    <t> 1374237X </t>
  </si>
  <si>
    <t> GUEGAN ANNAELLE </t>
  </si>
  <si>
    <t>IL Cannes</t>
  </si>
  <si>
    <t xml:space="preserve"> DANESI PASCALE</t>
  </si>
  <si>
    <t xml:space="preserve"> FRECHETTE LOUIS</t>
  </si>
  <si>
    <t xml:space="preserve"> GUEGAN ANNAELLE</t>
  </si>
  <si>
    <t xml:space="preserve"> LAHAYE BARTHOLOME</t>
  </si>
  <si>
    <t xml:space="preserve"> PIOU Gaspard</t>
  </si>
  <si>
    <t xml:space="preserve"> LE ROUX JEAN PIERRE</t>
  </si>
  <si>
    <t xml:space="preserve"> JACQUEMETTON GABRIEL</t>
  </si>
  <si>
    <t>31 </t>
  </si>
  <si>
    <t>49 </t>
  </si>
  <si>
    <t>52 </t>
  </si>
  <si>
    <t>62 </t>
  </si>
  <si>
    <t>73 </t>
  </si>
  <si>
    <t> 1352654Q </t>
  </si>
  <si>
    <t> DANTI ALEXANDRE </t>
  </si>
  <si>
    <t>25 </t>
  </si>
  <si>
    <t>26 </t>
  </si>
  <si>
    <t> 1365353T </t>
  </si>
  <si>
    <t> FOSSE GUILHEM </t>
  </si>
  <si>
    <t>28 </t>
  </si>
  <si>
    <t>30 </t>
  </si>
  <si>
    <t> 0088042L </t>
  </si>
  <si>
    <t> BRETECHE GILLES </t>
  </si>
  <si>
    <t> 1296363D </t>
  </si>
  <si>
    <t> THIRIAU RAPHAEL </t>
  </si>
  <si>
    <t> USMM Section voile </t>
  </si>
  <si>
    <t>37 </t>
  </si>
  <si>
    <t> 0032041B </t>
  </si>
  <si>
    <t> BERRY THOMAS </t>
  </si>
  <si>
    <t> ASPTT Orléans Voile </t>
  </si>
  <si>
    <t> 0460614G </t>
  </si>
  <si>
    <t> GORON NICOLAS </t>
  </si>
  <si>
    <t>44 </t>
  </si>
  <si>
    <t>51 </t>
  </si>
  <si>
    <t> 0000057K </t>
  </si>
  <si>
    <t> POURTALLIER ODILE </t>
  </si>
  <si>
    <t>54 </t>
  </si>
  <si>
    <t>57 </t>
  </si>
  <si>
    <t> 1392794C </t>
  </si>
  <si>
    <t> FOSSE PHILEAS </t>
  </si>
  <si>
    <t> 1424299V </t>
  </si>
  <si>
    <t> MIGNOT LOHAN </t>
  </si>
  <si>
    <t>DNA </t>
  </si>
  <si>
    <t> 1300823Z </t>
  </si>
  <si>
    <t> LANDRA HUGO </t>
  </si>
  <si>
    <t xml:space="preserve"> MIGNOT LOHAN</t>
  </si>
  <si>
    <t xml:space="preserve"> QUINIO ANTOINE</t>
  </si>
  <si>
    <t xml:space="preserve"> FROSSARD GABRIEL</t>
  </si>
  <si>
    <t xml:space="preserve"> GORON NICOLAS</t>
  </si>
  <si>
    <t xml:space="preserve"> JUIN FRANCK</t>
  </si>
  <si>
    <t xml:space="preserve"> JANITOR HERVE</t>
  </si>
  <si>
    <t xml:space="preserve"> ASPTT LA ROCHELLe</t>
  </si>
  <si>
    <t xml:space="preserve"> MAUTIN ELIOTT</t>
  </si>
  <si>
    <t>Classement National 2022</t>
  </si>
  <si>
    <t> S R TERENEZ </t>
  </si>
  <si>
    <t> (1, 2, 1, 2, 1) </t>
  </si>
  <si>
    <t> (9, 4, 2, 1, 2) </t>
  </si>
  <si>
    <t> 0483929T </t>
  </si>
  <si>
    <t> BLANCHARD PIERRE </t>
  </si>
  <si>
    <t> (4, 1, 3, 5, 5) </t>
  </si>
  <si>
    <t> (5, 9, 4, 3, 3) </t>
  </si>
  <si>
    <t> (3, 5, 6, 7, 4) </t>
  </si>
  <si>
    <t> (8, 3, 5, 6, 8) </t>
  </si>
  <si>
    <t> (6, 8, 7, 4, 6) </t>
  </si>
  <si>
    <t> (2, 6, 10, 8, 9) </t>
  </si>
  <si>
    <t> 0392711Z </t>
  </si>
  <si>
    <t> HARDOUIN DELEUZE BORIS </t>
  </si>
  <si>
    <t> S R HAVRE </t>
  </si>
  <si>
    <t> (10, 7, 8, 9, 7) </t>
  </si>
  <si>
    <t> 1214552J </t>
  </si>
  <si>
    <t> LABBEY MATHIEU </t>
  </si>
  <si>
    <t> YC ROUEN 76 </t>
  </si>
  <si>
    <t> (13, 12, 9, 10, 12) </t>
  </si>
  <si>
    <t> 1225612E </t>
  </si>
  <si>
    <t> PATAT GERALDINE </t>
  </si>
  <si>
    <t> (12, 11, 11, 11, 11) </t>
  </si>
  <si>
    <t> (11, OCS, 12, 12, 10) </t>
  </si>
  <si>
    <t> (7, 10, DNF, DNF, DNS) </t>
  </si>
  <si>
    <t> 1400498C </t>
  </si>
  <si>
    <t> MARCQ ANTOINE </t>
  </si>
  <si>
    <t> (14, 13, 13, 13, 13) </t>
  </si>
  <si>
    <t>IL Le Havre</t>
  </si>
  <si>
    <t>IL Douarnenez</t>
  </si>
  <si>
    <t xml:space="preserve"> MARCQ ANTOINE</t>
  </si>
  <si>
    <t xml:space="preserve"> PATAT GERALDINE</t>
  </si>
  <si>
    <t xml:space="preserve"> HARDOUIN DELEUZE BORIS</t>
  </si>
  <si>
    <t xml:space="preserve"> S R HAVRE</t>
  </si>
  <si>
    <t xml:space="preserve"> COADOU GILLES</t>
  </si>
  <si>
    <t xml:space="preserve"> LE MORVAN BASTIAN</t>
  </si>
  <si>
    <t xml:space="preserve"> SN LARMOR PLAGE</t>
  </si>
  <si>
    <t xml:space="preserve"> AZAMBOURG FRANCOIS</t>
  </si>
  <si>
    <t xml:space="preserve"> GENEST DAVID</t>
  </si>
  <si>
    <t> (1, 1, 1, 1, 1) </t>
  </si>
  <si>
    <t> (2, 4, 4, 5, 2) </t>
  </si>
  <si>
    <t> (5, 3, 2, 8, 4) </t>
  </si>
  <si>
    <t> 0987930U </t>
  </si>
  <si>
    <t> HOLLIER CEDRIC </t>
  </si>
  <si>
    <t> (3, DNS, 9, 2, 3) </t>
  </si>
  <si>
    <t> (4, DNS, 3, 6, 5) </t>
  </si>
  <si>
    <t> (9, 2, 11, 4, 6) </t>
  </si>
  <si>
    <t> (7, DNS, 7, 3, 9) </t>
  </si>
  <si>
    <t> (6, 5, 8, 11, 7) </t>
  </si>
  <si>
    <t> 1424713B </t>
  </si>
  <si>
    <t> HOLLIER OSCAR </t>
  </si>
  <si>
    <t> (10, 7, 5, 9, 8) </t>
  </si>
  <si>
    <t> (8, 6, 6, 10, 10) </t>
  </si>
  <si>
    <t> (DNS, DNS, 10, 7, UFD) </t>
  </si>
  <si>
    <t> (DNS, DNS, 12, 14, 11) </t>
  </si>
  <si>
    <t> (DNS, DNS, 13, 12, 12) </t>
  </si>
  <si>
    <t> 0403850C </t>
  </si>
  <si>
    <t> MOISSON XAVIER </t>
  </si>
  <si>
    <t> A S CHEMINOTS ROCH </t>
  </si>
  <si>
    <t> (DNS, DNS, 14, 13, 13) </t>
  </si>
  <si>
    <t> (DNS, DNS, 16, 15, 14) </t>
  </si>
  <si>
    <t> (DNS, DNS, 15, 16, 15) </t>
  </si>
  <si>
    <t>IL La Rochelle</t>
  </si>
  <si>
    <t xml:space="preserve"> HOLLIER CEDRIC</t>
  </si>
  <si>
    <t xml:space="preserve"> HOLLIER OSCAR</t>
  </si>
  <si>
    <t> 0493393B </t>
  </si>
  <si>
    <t> SCOTTO DI FASANO SEBASTIEN </t>
  </si>
  <si>
    <t> YCPR </t>
  </si>
  <si>
    <t> (7, 1, 1, 2, 1) </t>
  </si>
  <si>
    <t> (5, 8, 2, 1, 3) </t>
  </si>
  <si>
    <t> 1007882C </t>
  </si>
  <si>
    <t> CORBIERES MORGAN </t>
  </si>
  <si>
    <t> S N BANDOL </t>
  </si>
  <si>
    <t> (2, 3, 5, 3, 6) </t>
  </si>
  <si>
    <t> (13, 2, 4, 6, 8) </t>
  </si>
  <si>
    <t> (1, 15, 3, BFD, 2) </t>
  </si>
  <si>
    <t> (3, 14, 6, 4, 9) </t>
  </si>
  <si>
    <t> (15, 6, 7, 5, 4) </t>
  </si>
  <si>
    <t> (9, 4, 8, 7, DNF) </t>
  </si>
  <si>
    <t> (8, 5, 9, 8, 7) </t>
  </si>
  <si>
    <t> (6, 11, 13, 9, 5) </t>
  </si>
  <si>
    <t> 1313553K </t>
  </si>
  <si>
    <t> ACHARD CLÉMENT </t>
  </si>
  <si>
    <t> (10, 7, 10, 10, 13) </t>
  </si>
  <si>
    <t> (16, 13, 12, 12, 10) </t>
  </si>
  <si>
    <t> (20, 9, 16, 13, 11) </t>
  </si>
  <si>
    <t> 1301014Y </t>
  </si>
  <si>
    <t> DUFOUR-LAMARTINE ALEXIS </t>
  </si>
  <si>
    <t> (14, 10, DNF, 15, 15) </t>
  </si>
  <si>
    <t> (11, 18, 18, 11, 14) </t>
  </si>
  <si>
    <t> (12, 16, 15, 14, 16) </t>
  </si>
  <si>
    <t> (19, 19, 11, 16, 12) </t>
  </si>
  <si>
    <t>70 </t>
  </si>
  <si>
    <t> (4, 12, DNF, DNF, DNF) </t>
  </si>
  <si>
    <t>71 </t>
  </si>
  <si>
    <t> (23, 17, 14, 17, DNF) </t>
  </si>
  <si>
    <t> 1335068W </t>
  </si>
  <si>
    <t> BELLALOUM MARINE </t>
  </si>
  <si>
    <t> CANNES JEUNESSE </t>
  </si>
  <si>
    <t> (22, 21, 17, 18, 17) </t>
  </si>
  <si>
    <t>98 </t>
  </si>
  <si>
    <t> (17, DNF, DNF, DNF, DNF) </t>
  </si>
  <si>
    <t> (18, DNF, DNF, DNF, DNF) </t>
  </si>
  <si>
    <t>101 </t>
  </si>
  <si>
    <t> (BFD, 20, DNF, DNF, DNF) </t>
  </si>
  <si>
    <t> 1368020W </t>
  </si>
  <si>
    <t> SCHMIDLIN LEILOU </t>
  </si>
  <si>
    <t>102 </t>
  </si>
  <si>
    <t> (21, DNF, DNF, DNF, DNF) </t>
  </si>
  <si>
    <t> 1439078Q </t>
  </si>
  <si>
    <t> VIAL ASTRID </t>
  </si>
  <si>
    <t> (24, DNF, DNF, DNF, DNF) </t>
  </si>
  <si>
    <t>108 </t>
  </si>
  <si>
    <t> (BFD, DNF, DNF, DNF, DNF) </t>
  </si>
  <si>
    <t xml:space="preserve"> YCPR</t>
  </si>
  <si>
    <t xml:space="preserve"> CORBIERES MORGAN</t>
  </si>
  <si>
    <t xml:space="preserve"> SN BANDOL</t>
  </si>
  <si>
    <t>1ç9à</t>
  </si>
  <si>
    <t xml:space="preserve"> BELLALOUM MARINE</t>
  </si>
  <si>
    <t xml:space="preserve"> VIAL ASTRID</t>
  </si>
  <si>
    <t xml:space="preserve"> SCOTTO DI FASANO SEBASTIEN</t>
  </si>
  <si>
    <t>Maubuisson</t>
  </si>
  <si>
    <t xml:space="preserve"> SN TERENEZ</t>
  </si>
  <si>
    <t xml:space="preserve"> BEBEN ZOE </t>
  </si>
  <si>
    <t xml:space="preserve"> DE KERGARIOU ALICE</t>
  </si>
  <si>
    <t xml:space="preserve"> BRENNEIS PASCAL</t>
  </si>
  <si>
    <t xml:space="preserve"> DE PANNEMAECKER SIMON</t>
  </si>
  <si>
    <t xml:space="preserve"> CASTELLO ALAIN</t>
  </si>
  <si>
    <t xml:space="preserve"> SECOUSSE PAUL</t>
  </si>
  <si>
    <t xml:space="preserve"> GOT CLAUDE</t>
  </si>
  <si>
    <t xml:space="preserve"> CN CANET PERPIGNAN</t>
  </si>
  <si>
    <t xml:space="preserve"> BANNIER MATHIEU ANNE CECILE</t>
  </si>
  <si>
    <t xml:space="preserve"> SECOUSSE TIMOTHEE</t>
  </si>
  <si>
    <t xml:space="preserve"> GRAND EMILIEN</t>
  </si>
  <si>
    <t xml:space="preserve"> ALEXANDRE MELVIN </t>
  </si>
  <si>
    <t>X</t>
  </si>
  <si>
    <t xml:space="preserve"> CV HOURTIN MEDOC</t>
  </si>
  <si>
    <t xml:space="preserve"> SR TERENEZ</t>
  </si>
  <si>
    <t xml:space="preserve"> CV BORDEAUX</t>
  </si>
  <si>
    <t xml:space="preserve"> YCPR </t>
  </si>
  <si>
    <t>  </t>
  </si>
  <si>
    <t> BRODTKORB LARS JOHAN </t>
  </si>
  <si>
    <t> NORVÈGE </t>
  </si>
  <si>
    <t> CE </t>
  </si>
  <si>
    <t>53 </t>
  </si>
  <si>
    <t> (13, 1, 1, 14, 3, 10, UFD, 1, 2, 8) </t>
  </si>
  <si>
    <t> - </t>
  </si>
  <si>
    <t> 1240089K </t>
  </si>
  <si>
    <t> PACAUD MATISSE </t>
  </si>
  <si>
    <t> Y C CANNES </t>
  </si>
  <si>
    <t>59 </t>
  </si>
  <si>
    <t> (6, 9, 2, 36, 5, 7, 6, 4, 7, 13) </t>
  </si>
  <si>
    <t> OSTER Fabienne </t>
  </si>
  <si>
    <t> ALLEMAGNE </t>
  </si>
  <si>
    <t>74 </t>
  </si>
  <si>
    <t> (1, 11, 24, 1, 13, 3, 1, 10, 26, 10) </t>
  </si>
  <si>
    <t>86 </t>
  </si>
  <si>
    <t> (11, 31, 23, 4, 7, 1, 4, 14, 19, 3) </t>
  </si>
  <si>
    <t>88 </t>
  </si>
  <si>
    <t> (5, 14, 11, 8, 2, 16, 13, 9, 10, 28) </t>
  </si>
  <si>
    <t> LLADO KRENSLER JONATHAN </t>
  </si>
  <si>
    <t> SUÈDE </t>
  </si>
  <si>
    <t>89 </t>
  </si>
  <si>
    <t> (9, 3, 5, 25, 28, 13, 11, 5, 3, 15) </t>
  </si>
  <si>
    <t> 1035684N </t>
  </si>
  <si>
    <t> VANDAME CAROLINE </t>
  </si>
  <si>
    <t> CV ST AUBIN ELBEUF </t>
  </si>
  <si>
    <t>92 </t>
  </si>
  <si>
    <t> (18, 32, 8, 18, 4, 12, 9, 6, 12, 5) </t>
  </si>
  <si>
    <t> TOMAS SANCHEZ Roger </t>
  </si>
  <si>
    <t> ESPAGNE </t>
  </si>
  <si>
    <t>93 </t>
  </si>
  <si>
    <t> (14, 6, 7, 10, 1, 9, 19, 13, 24, 14) </t>
  </si>
  <si>
    <t> OSTER MAURICE </t>
  </si>
  <si>
    <t> (BFD, 15, 17, 28, 6, 2, 7, 16, 8, 2) </t>
  </si>
  <si>
    <t> 0609992J </t>
  </si>
  <si>
    <t> DUTERTE-VIELLE DAMIS </t>
  </si>
  <si>
    <t>104 </t>
  </si>
  <si>
    <t> (19, 2, 4, 5, 27, 18, 23, 2, 4, DNF) </t>
  </si>
  <si>
    <t> BRODTKORB NORA JOHANNE </t>
  </si>
  <si>
    <t>113 </t>
  </si>
  <si>
    <t> (15, 12, 13, 24, 17, 20, 8, 8, 11, 9) </t>
  </si>
  <si>
    <t> RENTEIRA Pere </t>
  </si>
  <si>
    <t>116 </t>
  </si>
  <si>
    <t> (27, 10, 10, 19, 9, 11, 24, 7, 15, 11) </t>
  </si>
  <si>
    <t> 1246398G </t>
  </si>
  <si>
    <t> SALOMON ELIOTT </t>
  </si>
  <si>
    <t> S R ROCHELAISES </t>
  </si>
  <si>
    <t>126 </t>
  </si>
  <si>
    <t> (3, 22, 15, 13, 40, 29, 2, 11, 6, 25) </t>
  </si>
  <si>
    <t> 0425653P </t>
  </si>
  <si>
    <t> DARROUX PERRINE </t>
  </si>
  <si>
    <t>134 </t>
  </si>
  <si>
    <t> (7, 27, 28, 32, 11, 6, 15, 23, 13, 4) </t>
  </si>
  <si>
    <t> 0384708N </t>
  </si>
  <si>
    <t> LE HELLEY-SALOMON ANNE </t>
  </si>
  <si>
    <t>139 </t>
  </si>
  <si>
    <t> (4, 7, 9, 20, BFD, 19, 5, 17, 5, DSQj) </t>
  </si>
  <si>
    <t> VAN LAER Pieter </t>
  </si>
  <si>
    <t> BELGIQUE </t>
  </si>
  <si>
    <t>145 </t>
  </si>
  <si>
    <t> (16, 13, 18, 29, 12, 15, 14, 24, 14, 19) </t>
  </si>
  <si>
    <t>149 </t>
  </si>
  <si>
    <t> (2, 5, 6, 16, 10, DNEj, DNEj, 3, 1, DNC) </t>
  </si>
  <si>
    <t> OSTER JURGEN </t>
  </si>
  <si>
    <t>165 </t>
  </si>
  <si>
    <t> (25, 36, 21, 6, 16, 21, 25, 20, 25, 6) </t>
  </si>
  <si>
    <t>166 </t>
  </si>
  <si>
    <t> (21, 30, 36, BFD, 25, 4, 3, 19, 27, 1) </t>
  </si>
  <si>
    <t> 1072673T </t>
  </si>
  <si>
    <t> BONNOT MAUD </t>
  </si>
  <si>
    <t>169 </t>
  </si>
  <si>
    <t> (BFD, 8, 14, 37, 21, 5, 10, 26, 30, 18) </t>
  </si>
  <si>
    <t>172 </t>
  </si>
  <si>
    <t> (BFD, 17, 12, 3, 23, 22, 31, 15, 16, 33) </t>
  </si>
  <si>
    <t>189 </t>
  </si>
  <si>
    <t> (12, 16, 34, 21, 22, 28, 22, 12, 22, 38) </t>
  </si>
  <si>
    <t> DOYEN Matis </t>
  </si>
  <si>
    <t>193 </t>
  </si>
  <si>
    <t> (22, 24, 19, 7, 30, 33, 20, 34, 21, 17) </t>
  </si>
  <si>
    <t> (33, 28, 29, 12, 42, 8, 12, 22, 18, 31) </t>
  </si>
  <si>
    <t>203 </t>
  </si>
  <si>
    <t> (20, 19, 16, 47, 14, 30, 34, 18, 23, 29) </t>
  </si>
  <si>
    <t>205 </t>
  </si>
  <si>
    <t> (BFD, 4, 3, 38, 24, 23, 37, 28, 9, 39) </t>
  </si>
  <si>
    <t>27 </t>
  </si>
  <si>
    <t> MOLTO ROMERO TOMAS </t>
  </si>
  <si>
    <t>217 </t>
  </si>
  <si>
    <t> (DNF, 18, 41, 2, 37, 25, 16, 31, 35, 12) </t>
  </si>
  <si>
    <t> (DNS, 26, 31, 15, 15, 24, 27, 35, 17, 27) </t>
  </si>
  <si>
    <t> HOLDERBEKE AXEL </t>
  </si>
  <si>
    <t> LUXEMBOURG </t>
  </si>
  <si>
    <t>220 </t>
  </si>
  <si>
    <t> (23, 29, 27, 11, 29, 36, 26, 21, 33, 21) </t>
  </si>
  <si>
    <t>221 </t>
  </si>
  <si>
    <t> (8, 35, 20, 40, 38, 17, 17, 27, 37, 22) </t>
  </si>
  <si>
    <t>230 </t>
  </si>
  <si>
    <t> (29, 20, 22, 17, 20, 26, 32, 36, 29, 35) </t>
  </si>
  <si>
    <t>32 </t>
  </si>
  <si>
    <t> 1396584A </t>
  </si>
  <si>
    <t> DUPARC THOMAS </t>
  </si>
  <si>
    <t>242 </t>
  </si>
  <si>
    <t> (10, 38, 39, 41, 35, 14, 18, 32, 32, 24) </t>
  </si>
  <si>
    <t>33 </t>
  </si>
  <si>
    <t> ROGERS Hugo </t>
  </si>
  <si>
    <t>257 </t>
  </si>
  <si>
    <t> (34, 44, 40, 9, 19, 37, 30, 25, 40, 23) </t>
  </si>
  <si>
    <t>34 </t>
  </si>
  <si>
    <t> 1319437P </t>
  </si>
  <si>
    <t> DUBREUCQ CLAIRE-MARIE </t>
  </si>
  <si>
    <t> A C D'ALSACE LORRAIN </t>
  </si>
  <si>
    <t> 789 </t>
  </si>
  <si>
    <t>260 </t>
  </si>
  <si>
    <t> (17, 39, 35, 39, 18, 40, 28, 41, 28, 16) </t>
  </si>
  <si>
    <t>35 </t>
  </si>
  <si>
    <t>274 </t>
  </si>
  <si>
    <t> (26, 21, 33, 48, 33, 42, 33, 29, 20, 37) </t>
  </si>
  <si>
    <t>36 </t>
  </si>
  <si>
    <t> 1347264A </t>
  </si>
  <si>
    <t> SIMON MATHIEU </t>
  </si>
  <si>
    <t>275 </t>
  </si>
  <si>
    <t> (30, 45, 38, 33, 41, 27, 21, 40, 38, 7) </t>
  </si>
  <si>
    <t>285 </t>
  </si>
  <si>
    <t> (24, 34, 30, 23, 8, 35, 35, 43, DNF, DNC) </t>
  </si>
  <si>
    <t>38 </t>
  </si>
  <si>
    <t> WERNECKE Carsten </t>
  </si>
  <si>
    <t>291 </t>
  </si>
  <si>
    <t> (28, 23, 32, 26, 34, 34, 41, 37, 36, 41) </t>
  </si>
  <si>
    <t>39 </t>
  </si>
  <si>
    <t> 1343356E </t>
  </si>
  <si>
    <t> CLAEYS GUY </t>
  </si>
  <si>
    <t> S N S T </t>
  </si>
  <si>
    <t>302 </t>
  </si>
  <si>
    <t> (DNF, 25, 25, 27, 31, 39, 38, 33, 31, DNC) </t>
  </si>
  <si>
    <t>40 </t>
  </si>
  <si>
    <t>313 </t>
  </si>
  <si>
    <t> (31, 47, 45, 35, 26, 31, 29, 39, 45, 32) </t>
  </si>
  <si>
    <t>41 </t>
  </si>
  <si>
    <t>322 </t>
  </si>
  <si>
    <t> (DNF, 37, 26, BFD, 45, 32, 39, 30, 34, 26) </t>
  </si>
  <si>
    <t>42 </t>
  </si>
  <si>
    <t>337 </t>
  </si>
  <si>
    <t> (DNF, 40, 46, 30, 32, 44, 36, 47, 42, 20) </t>
  </si>
  <si>
    <t>363 </t>
  </si>
  <si>
    <t> (32, 41, 42, 43, 43, 43, 42, 38, 39, 43) </t>
  </si>
  <si>
    <t>371 </t>
  </si>
  <si>
    <t> (DNS, 50, 43, 22, 36, 41, 44, 46, 47, 42) </t>
  </si>
  <si>
    <t>383 </t>
  </si>
  <si>
    <t> (DNF, 43, 49, 34, BFD, 45, 40, 42, 41, 36) </t>
  </si>
  <si>
    <t>46 </t>
  </si>
  <si>
    <t>399 </t>
  </si>
  <si>
    <t> (DNF, 48, 47, 42, DNF, 38, 43, 44, 44, 40) </t>
  </si>
  <si>
    <t>408 </t>
  </si>
  <si>
    <t> (35, 52, 52, BFD, 44, 46, 48, 49, 48, 34) </t>
  </si>
  <si>
    <t>48 </t>
  </si>
  <si>
    <t> CAMBIER VICTOR </t>
  </si>
  <si>
    <t>409 </t>
  </si>
  <si>
    <t> (DNF, 46, 48, 49, 39, 49, 46, 45, 43, 44) </t>
  </si>
  <si>
    <t>413 </t>
  </si>
  <si>
    <t> (DNF, 33, 37, 31, 47, DNS, DNS, DNS, DNS, DNC) </t>
  </si>
  <si>
    <t>50 </t>
  </si>
  <si>
    <t>417 </t>
  </si>
  <si>
    <t> (DNF, 49, 50, 46, 46, 48, 47, 48, DNF, 30) </t>
  </si>
  <si>
    <t> 1386275M </t>
  </si>
  <si>
    <t> KUPFERMUNZ JULIEN </t>
  </si>
  <si>
    <t>428 </t>
  </si>
  <si>
    <t> (DNF, 51, 51, 45, 48, 47, 45, 50, 46, 45) </t>
  </si>
  <si>
    <t> 1261745T </t>
  </si>
  <si>
    <t> POURTALLIER COLIN </t>
  </si>
  <si>
    <t>448 </t>
  </si>
  <si>
    <t> (DNF, 42, 44, 44, DNF, DNS, DNS, DNS, DNS, DNC) </t>
  </si>
  <si>
    <t xml:space="preserve"> KUPFERMUNZ JULIEN</t>
  </si>
  <si>
    <t>Aline Vielle</t>
  </si>
  <si>
    <t>Jean Claude Pierre</t>
  </si>
  <si>
    <t>Tim ETTEL</t>
  </si>
  <si>
    <t>Catalunya</t>
  </si>
  <si>
    <t xml:space="preserve"> PIERRE JEAN CLAUDE</t>
  </si>
  <si>
    <t> (1, 1, 3) </t>
  </si>
  <si>
    <t> (2, 4, 1) </t>
  </si>
  <si>
    <t> (3, 2, 2) </t>
  </si>
  <si>
    <t> (4, 3, 5) </t>
  </si>
  <si>
    <t> 0055170U </t>
  </si>
  <si>
    <t> DUPIN DENIS </t>
  </si>
  <si>
    <t> (7, 5, 4) </t>
  </si>
  <si>
    <t> 1126730C </t>
  </si>
  <si>
    <t> CASTELLO ALAIN </t>
  </si>
  <si>
    <t> C V THOUX ST-CRICQ </t>
  </si>
  <si>
    <t> 124 </t>
  </si>
  <si>
    <t> (5, 11, 7) </t>
  </si>
  <si>
    <t> (10, 7, 6) </t>
  </si>
  <si>
    <t> 0057720A </t>
  </si>
  <si>
    <t> VIELLE ALINE </t>
  </si>
  <si>
    <t> (8, 6, 10) </t>
  </si>
  <si>
    <t> (6, 9, 9) </t>
  </si>
  <si>
    <t> 1183560A </t>
  </si>
  <si>
    <t> DEROUET PATRICE </t>
  </si>
  <si>
    <t> C Y V PARELOUP </t>
  </si>
  <si>
    <t> (9, 8, 8) </t>
  </si>
  <si>
    <t> (11, 10, 11) </t>
  </si>
  <si>
    <t> 1381459V </t>
  </si>
  <si>
    <t> RUDOWSKI VIRGINIE </t>
  </si>
  <si>
    <t> (12, 12, 12) </t>
  </si>
  <si>
    <t> 1366464A </t>
  </si>
  <si>
    <t> GOUOT CLEMENT </t>
  </si>
  <si>
    <t> (13, 13, 13) </t>
  </si>
  <si>
    <t> 0185745K </t>
  </si>
  <si>
    <t> COADOU GILLES </t>
  </si>
  <si>
    <t> BREST BRETAGNE NAUTI </t>
  </si>
  <si>
    <t> (8, 1, 6, 2, 1) </t>
  </si>
  <si>
    <t> (7, 2, 1, 7, 2) </t>
  </si>
  <si>
    <t> (1, 4, 2, 5, 5) </t>
  </si>
  <si>
    <t> (2, 3, 7, 6, 7) </t>
  </si>
  <si>
    <t> (3, 7, 5, 3, 9) </t>
  </si>
  <si>
    <t> LA ROCHELLE NAUTIQUE </t>
  </si>
  <si>
    <t> (6, 5, 4, 8, 4) </t>
  </si>
  <si>
    <t> 1081950G </t>
  </si>
  <si>
    <t> GUILLOUX CAMILLE </t>
  </si>
  <si>
    <t> (4, 16, 9, 1, 6) </t>
  </si>
  <si>
    <t> (10, 10, 3, 4, 3) </t>
  </si>
  <si>
    <t> (11, 6, 8, 9, 11) </t>
  </si>
  <si>
    <t> 0456217B </t>
  </si>
  <si>
    <t> DAYOT DAMIEN </t>
  </si>
  <si>
    <t> (5, 9, 11, 10, 14) </t>
  </si>
  <si>
    <t> 1299350Q </t>
  </si>
  <si>
    <t> DARCHEN PHILIPPE </t>
  </si>
  <si>
    <t> (9, 8, 10, 11, 8) </t>
  </si>
  <si>
    <t> 0600293F </t>
  </si>
  <si>
    <t> FITAMANT MURIEL </t>
  </si>
  <si>
    <t> (15, 11, 12, 14, 10) </t>
  </si>
  <si>
    <t> 1378496J </t>
  </si>
  <si>
    <t> MOUGET ANNE </t>
  </si>
  <si>
    <t> C N ST CAST </t>
  </si>
  <si>
    <t> (12, 13, 13, 15, 13) </t>
  </si>
  <si>
    <t> 0452131V </t>
  </si>
  <si>
    <t> CERFEUILLET FABRICE </t>
  </si>
  <si>
    <t> C V LA FLECHE </t>
  </si>
  <si>
    <t> (14, 12, 14, 13, 16) </t>
  </si>
  <si>
    <t> 0458439R </t>
  </si>
  <si>
    <t> GRASSI FRANCK </t>
  </si>
  <si>
    <t>55 </t>
  </si>
  <si>
    <t> (16, 15, DNC, 12, 12) </t>
  </si>
  <si>
    <t> 1381196W </t>
  </si>
  <si>
    <t> CERFEUILLET TITOUAN </t>
  </si>
  <si>
    <t> (13, 14, 15, 16, 15) </t>
  </si>
  <si>
    <t> HERNANDEZ MESA Pilar </t>
  </si>
  <si>
    <t> (1, 7, 1, 1, 4) </t>
  </si>
  <si>
    <t> KEBSCHULL Elise </t>
  </si>
  <si>
    <t> (3, 1, 2, 4, 1) </t>
  </si>
  <si>
    <t> (2, 3, 5, 2, 3) </t>
  </si>
  <si>
    <t> KRELL Ben </t>
  </si>
  <si>
    <t> (4, 2, 3, 5, 2) </t>
  </si>
  <si>
    <t> ADLER Andrzeas </t>
  </si>
  <si>
    <t> (5, 4, 4, 9, 8) </t>
  </si>
  <si>
    <t> (8, 6, 6, 3, 11) </t>
  </si>
  <si>
    <t> MORSCHEID Jens </t>
  </si>
  <si>
    <t> (DNF, 5, 7, 6, 6) </t>
  </si>
  <si>
    <t> MORSCHEID Jana </t>
  </si>
  <si>
    <t> (7, 8, 8, 7, 7) </t>
  </si>
  <si>
    <t> BOOG Daniel </t>
  </si>
  <si>
    <t> (6, DNS, DNS, 8, 5) </t>
  </si>
  <si>
    <t> BURCKLE Luisa </t>
  </si>
  <si>
    <t> (9, DNS, DNS, 10, 10) </t>
  </si>
  <si>
    <t> ETSPULER Christoph </t>
  </si>
  <si>
    <t> (DNF, DNS, DNS, 12, 9) </t>
  </si>
  <si>
    <t> BAUR Alanda </t>
  </si>
  <si>
    <t> (DNF, DNS, DNS, 11, 12) </t>
  </si>
  <si>
    <t> HIRSCH Friederike </t>
  </si>
  <si>
    <t>56 </t>
  </si>
  <si>
    <t> (DNF, DNS, DNS, 13, 13) </t>
  </si>
  <si>
    <t> BURCKLE Kathrin </t>
  </si>
  <si>
    <t> (DNF, DNS, DNS, 14, 14) </t>
  </si>
  <si>
    <t>IL Mars</t>
  </si>
  <si>
    <t xml:space="preserve"> MOUGET ANNE</t>
  </si>
  <si>
    <t xml:space="preserve"> CN ST CAST</t>
  </si>
  <si>
    <t xml:space="preserve"> RUDOWKI VIRGINE</t>
  </si>
  <si>
    <t xml:space="preserve"> GOUOT CLEMENT</t>
  </si>
  <si>
    <t xml:space="preserve"> LA ROCHELLE NAUTIQUE</t>
  </si>
  <si>
    <t>jeune 109</t>
  </si>
  <si>
    <t>vieux 82</t>
  </si>
  <si>
    <t> (1, 1, 2, 1, 3, 1) </t>
  </si>
  <si>
    <t> (13, 2, 1, 3, 1, 2) </t>
  </si>
  <si>
    <t> (2, 9, 6, 2, 2, 6) </t>
  </si>
  <si>
    <t> (3, 3, 4, DNF, 5, 17) </t>
  </si>
  <si>
    <t> (5, 5, 8, DNF, 4, 12) </t>
  </si>
  <si>
    <t> (20, 6, 11, 4, 9, 5) </t>
  </si>
  <si>
    <t> (9, 4, 7, DNF, 6, 9) </t>
  </si>
  <si>
    <t> (6, 24, 16, 6, 8, 7) </t>
  </si>
  <si>
    <t> (4, 11, 10, DNF, 19, 11) </t>
  </si>
  <si>
    <t> (16, 13, 5, 7, 17, 16) </t>
  </si>
  <si>
    <t> (14, 15, 20, DNF, 7, 3) </t>
  </si>
  <si>
    <t> LAWS Tim </t>
  </si>
  <si>
    <t>61 </t>
  </si>
  <si>
    <t> (7, 12, 17, 5, 20, 22) </t>
  </si>
  <si>
    <t> (15, 20, 9, DNF, 10, 8) </t>
  </si>
  <si>
    <t>66 </t>
  </si>
  <si>
    <t> (25, 10, 13, DNF, 14, 4) </t>
  </si>
  <si>
    <t>67 </t>
  </si>
  <si>
    <t> (11, 16, 19, DNF, 11, 10) </t>
  </si>
  <si>
    <t>69 </t>
  </si>
  <si>
    <t> (12, 17, 14, DNF, 12, 14) </t>
  </si>
  <si>
    <t> 1071996N </t>
  </si>
  <si>
    <t> CORBEL FLORIAN </t>
  </si>
  <si>
    <t> C V L L'ABER WRAC'H </t>
  </si>
  <si>
    <t> (27, 8, 3, DNF, 13, 19) </t>
  </si>
  <si>
    <t>82 </t>
  </si>
  <si>
    <t> (19, 23, 12, DNF, 15, 13) </t>
  </si>
  <si>
    <t>84 </t>
  </si>
  <si>
    <t> (8, 7, 24, DNF, 22, 23) </t>
  </si>
  <si>
    <t>91 </t>
  </si>
  <si>
    <t> (10, 18, 26, DNF, 16, 21) </t>
  </si>
  <si>
    <t> (21, 14, 15, DNF, 24, 25) </t>
  </si>
  <si>
    <t>111 </t>
  </si>
  <si>
    <t> (17, 22, 28, DNF, 18, 26) </t>
  </si>
  <si>
    <t> 1318680A </t>
  </si>
  <si>
    <t> DEROUET IRIS </t>
  </si>
  <si>
    <t>112 </t>
  </si>
  <si>
    <t> (23, 26, 23, DNF, 25, 15) </t>
  </si>
  <si>
    <t>114 </t>
  </si>
  <si>
    <t> (26, 27, 22, DNF, 21, 18) </t>
  </si>
  <si>
    <t> (18, 21, 25, DNF, 23, 27) </t>
  </si>
  <si>
    <t>119 </t>
  </si>
  <si>
    <t> (22, 19, 21, DNF, 28, 29) </t>
  </si>
  <si>
    <t> 1108532W </t>
  </si>
  <si>
    <t> GENEST DAVID </t>
  </si>
  <si>
    <t> SR DOUARNENEZ </t>
  </si>
  <si>
    <t>135 </t>
  </si>
  <si>
    <t> (30, 28, 27, DNF, 26, 24) </t>
  </si>
  <si>
    <t> 1489512A </t>
  </si>
  <si>
    <t> AZAMBOURG FRANÇOIS </t>
  </si>
  <si>
    <t>137 </t>
  </si>
  <si>
    <t> (28, 30, 30, DNF, 29, 20) </t>
  </si>
  <si>
    <t> 1234132E </t>
  </si>
  <si>
    <t> SCOAZEC GUILLAUME </t>
  </si>
  <si>
    <t> SN BAIE ST MALO </t>
  </si>
  <si>
    <t> (24, 29, 29, DNF, 27, 28) </t>
  </si>
  <si>
    <t> 1074436E </t>
  </si>
  <si>
    <t> CHEVALIER PATRICK </t>
  </si>
  <si>
    <t> (OCS, 25, 18, DNF, DNF, DNS) </t>
  </si>
  <si>
    <t> 1398217B </t>
  </si>
  <si>
    <t> GRAND EMILIEN </t>
  </si>
  <si>
    <t>152 </t>
  </si>
  <si>
    <t> (29, 31, DNF, DNF, 30, 30) </t>
  </si>
  <si>
    <t>Douarnenez</t>
  </si>
  <si>
    <t xml:space="preserve"> CORBEL FLORIAN</t>
  </si>
  <si>
    <t xml:space="preserve"> CVL L'ABER WRAC'H</t>
  </si>
  <si>
    <t xml:space="preserve"> BOLOU MARIE</t>
  </si>
  <si>
    <t xml:space="preserve"> SALOMON ELIOTT</t>
  </si>
  <si>
    <t> (1, 1, 1, 2, 2, BFD) </t>
  </si>
  <si>
    <t> (2, 2, 2, 1, 3, 1) </t>
  </si>
  <si>
    <t> (3, 3, 4, 3, 1, BFD) </t>
  </si>
  <si>
    <t> (4, 5, 3, 4, 4, 2) </t>
  </si>
  <si>
    <t> (6, 4, 6, 6, 8, 3) </t>
  </si>
  <si>
    <t> (5, 6, 7, 7, 5, 4) </t>
  </si>
  <si>
    <t> (7, 8, 8, 5, 6, BFD) </t>
  </si>
  <si>
    <t> 0042871H </t>
  </si>
  <si>
    <t> LEPINAY JEAN CLAUDE </t>
  </si>
  <si>
    <t> (9, 11, 9, 9, 10, 6) </t>
  </si>
  <si>
    <t> 1111399H </t>
  </si>
  <si>
    <t> RISTORD ANAEL </t>
  </si>
  <si>
    <t> C N B P P </t>
  </si>
  <si>
    <t> (10, 10, 13, OCS, 9, 5) </t>
  </si>
  <si>
    <t> 0001109F </t>
  </si>
  <si>
    <t> FREBAULT JEAN JACQUES </t>
  </si>
  <si>
    <t> (8, 7, 5, 10, DNS, DNS) </t>
  </si>
  <si>
    <t> (11, 9, 10, 13, 7, BFD) </t>
  </si>
  <si>
    <t> (13, 13, 14, 8, 12, 8) </t>
  </si>
  <si>
    <t>60 </t>
  </si>
  <si>
    <t> (12, 12, 11, 12, 13, BFD) </t>
  </si>
  <si>
    <t> 0727148W </t>
  </si>
  <si>
    <t> BIGOT GAEL </t>
  </si>
  <si>
    <t>64 </t>
  </si>
  <si>
    <t> (DNF, 17, 12, 17, 11, 7) </t>
  </si>
  <si>
    <t> 1151580N </t>
  </si>
  <si>
    <t> RISTORD DENIS </t>
  </si>
  <si>
    <t> (15, 14, 16, 15, 15, 10) </t>
  </si>
  <si>
    <t> (16, 16, 15, 14, 16, 9) </t>
  </si>
  <si>
    <t> 0180121B </t>
  </si>
  <si>
    <t> QUINT MARIE-FRANCOISE </t>
  </si>
  <si>
    <t> (14, 15, 17, 11, 14, BFD) </t>
  </si>
  <si>
    <t>80 </t>
  </si>
  <si>
    <t> (17, 18, 18, 16, 18, 11) </t>
  </si>
  <si>
    <t> (18, 19, 19, 18, 17, 12) </t>
  </si>
  <si>
    <t xml:space="preserve"> PARIS FRANCOIS</t>
  </si>
  <si>
    <t xml:space="preserve"> BELLIARD JEAN MANUEL</t>
  </si>
  <si>
    <t xml:space="preserve"> CS MONTERELAIS</t>
  </si>
  <si>
    <t>IL le Havre / Les Sables</t>
  </si>
  <si>
    <t>au 09/05/2022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</si>
</sst>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trike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7"/>
      <color rgb="FF0000FF"/>
      <name val="Arial"/>
      <family val="2"/>
    </font>
    <font>
      <b/>
      <sz val="10"/>
      <color rgb="FF00008B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Verdana"/>
      <family val="2"/>
    </font>
    <font>
      <u/>
      <sz val="10"/>
      <color theme="11"/>
      <name val="Verdana"/>
      <family val="2"/>
    </font>
    <font>
      <b/>
      <sz val="10"/>
      <color rgb="FF00B050"/>
      <name val="Verdana"/>
      <family val="2"/>
    </font>
    <font>
      <b/>
      <sz val="10"/>
      <color theme="1"/>
      <name val="Verdana"/>
      <family val="2"/>
    </font>
    <font>
      <sz val="10"/>
      <color rgb="FFFFC000"/>
      <name val="Verdana"/>
      <family val="2"/>
    </font>
    <font>
      <b/>
      <sz val="10"/>
      <color rgb="FFFFC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/>
    <xf numFmtId="0" fontId="4" fillId="0" borderId="0" xfId="1" applyAlignment="1" applyProtection="1"/>
    <xf numFmtId="0" fontId="14" fillId="0" borderId="0" xfId="0" applyFont="1"/>
    <xf numFmtId="0" fontId="15" fillId="0" borderId="0" xfId="0" applyFont="1"/>
    <xf numFmtId="0" fontId="0" fillId="2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2.gif"/><Relationship Id="rId7" Type="http://schemas.openxmlformats.org/officeDocument/2006/relationships/image" Target="../media/image8.gif"/><Relationship Id="rId2" Type="http://schemas.openxmlformats.org/officeDocument/2006/relationships/image" Target="../media/image4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6.gif"/><Relationship Id="rId4" Type="http://schemas.openxmlformats.org/officeDocument/2006/relationships/image" Target="../media/image3.gif"/><Relationship Id="rId9" Type="http://schemas.openxmlformats.org/officeDocument/2006/relationships/image" Target="../media/image9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gif"/><Relationship Id="rId3" Type="http://schemas.openxmlformats.org/officeDocument/2006/relationships/image" Target="../media/image3.gif"/><Relationship Id="rId7" Type="http://schemas.openxmlformats.org/officeDocument/2006/relationships/image" Target="../media/image2.gif"/><Relationship Id="rId2" Type="http://schemas.openxmlformats.org/officeDocument/2006/relationships/image" Target="../media/image5.gif"/><Relationship Id="rId1" Type="http://schemas.openxmlformats.org/officeDocument/2006/relationships/image" Target="../media/image4.gif"/><Relationship Id="rId6" Type="http://schemas.openxmlformats.org/officeDocument/2006/relationships/image" Target="../media/image7.gif"/><Relationship Id="rId5" Type="http://schemas.openxmlformats.org/officeDocument/2006/relationships/image" Target="../media/image8.gif"/><Relationship Id="rId4" Type="http://schemas.openxmlformats.org/officeDocument/2006/relationships/image" Target="../media/image6.gif"/><Relationship Id="rId9" Type="http://schemas.openxmlformats.org/officeDocument/2006/relationships/image" Target="../media/image10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gif"/><Relationship Id="rId3" Type="http://schemas.openxmlformats.org/officeDocument/2006/relationships/image" Target="../media/image4.gif"/><Relationship Id="rId7" Type="http://schemas.openxmlformats.org/officeDocument/2006/relationships/image" Target="../media/image1.gif"/><Relationship Id="rId2" Type="http://schemas.openxmlformats.org/officeDocument/2006/relationships/image" Target="../media/image3.gif"/><Relationship Id="rId1" Type="http://schemas.openxmlformats.org/officeDocument/2006/relationships/image" Target="../media/image11.gif"/><Relationship Id="rId6" Type="http://schemas.openxmlformats.org/officeDocument/2006/relationships/image" Target="../media/image5.gif"/><Relationship Id="rId5" Type="http://schemas.openxmlformats.org/officeDocument/2006/relationships/image" Target="../media/image8.gif"/><Relationship Id="rId10" Type="http://schemas.openxmlformats.org/officeDocument/2006/relationships/image" Target="../media/image9.gif"/><Relationship Id="rId4" Type="http://schemas.openxmlformats.org/officeDocument/2006/relationships/image" Target="../media/image6.gif"/><Relationship Id="rId9" Type="http://schemas.openxmlformats.org/officeDocument/2006/relationships/image" Target="../media/image10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13" Type="http://schemas.openxmlformats.org/officeDocument/2006/relationships/image" Target="../media/image8.gif"/><Relationship Id="rId18" Type="http://schemas.openxmlformats.org/officeDocument/2006/relationships/image" Target="../media/image4.gif"/><Relationship Id="rId3" Type="http://schemas.openxmlformats.org/officeDocument/2006/relationships/image" Target="../media/image14.png"/><Relationship Id="rId21" Type="http://schemas.openxmlformats.org/officeDocument/2006/relationships/image" Target="../media/image9.gif"/><Relationship Id="rId7" Type="http://schemas.openxmlformats.org/officeDocument/2006/relationships/image" Target="../media/image18.png"/><Relationship Id="rId12" Type="http://schemas.openxmlformats.org/officeDocument/2006/relationships/image" Target="../media/image5.gif"/><Relationship Id="rId17" Type="http://schemas.openxmlformats.org/officeDocument/2006/relationships/image" Target="../media/image10.gif"/><Relationship Id="rId2" Type="http://schemas.openxmlformats.org/officeDocument/2006/relationships/image" Target="../media/image13.png"/><Relationship Id="rId16" Type="http://schemas.openxmlformats.org/officeDocument/2006/relationships/image" Target="../media/image3.gif"/><Relationship Id="rId20" Type="http://schemas.openxmlformats.org/officeDocument/2006/relationships/image" Target="../media/image6.gif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5" Type="http://schemas.openxmlformats.org/officeDocument/2006/relationships/image" Target="../media/image16.png"/><Relationship Id="rId15" Type="http://schemas.openxmlformats.org/officeDocument/2006/relationships/image" Target="../media/image1.gif"/><Relationship Id="rId10" Type="http://schemas.openxmlformats.org/officeDocument/2006/relationships/image" Target="../media/image21.png"/><Relationship Id="rId19" Type="http://schemas.openxmlformats.org/officeDocument/2006/relationships/image" Target="../media/image7.gif"/><Relationship Id="rId4" Type="http://schemas.openxmlformats.org/officeDocument/2006/relationships/image" Target="../media/image15.png"/><Relationship Id="rId9" Type="http://schemas.openxmlformats.org/officeDocument/2006/relationships/image" Target="../media/image20.png"/><Relationship Id="rId14" Type="http://schemas.openxmlformats.org/officeDocument/2006/relationships/image" Target="../media/image2.gif"/><Relationship Id="rId22" Type="http://schemas.openxmlformats.org/officeDocument/2006/relationships/image" Target="../media/image1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12</xdr:col>
      <xdr:colOff>203200</xdr:colOff>
      <xdr:row>1</xdr:row>
      <xdr:rowOff>139700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67500C04-08A9-A446-B275-79E8975C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12</xdr:col>
      <xdr:colOff>203200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FFE400DC-0951-5C4E-AF46-30554D10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12</xdr:col>
      <xdr:colOff>203200</xdr:colOff>
      <xdr:row>3</xdr:row>
      <xdr:rowOff>139700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447ED4C-8FEB-8F40-AD0B-DB277742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12</xdr:col>
      <xdr:colOff>76200</xdr:colOff>
      <xdr:row>3</xdr:row>
      <xdr:rowOff>114300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3F02E182-7FE8-6249-AAE8-E2F32D57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953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12</xdr:col>
      <xdr:colOff>203200</xdr:colOff>
      <xdr:row>4</xdr:row>
      <xdr:rowOff>139700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BC4CB6B4-B136-DC4F-A85E-16D10605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12</xdr:col>
      <xdr:colOff>203200</xdr:colOff>
      <xdr:row>5</xdr:row>
      <xdr:rowOff>139700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50304BEC-319A-1843-8848-D881442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12</xdr:col>
      <xdr:colOff>203200</xdr:colOff>
      <xdr:row>6</xdr:row>
      <xdr:rowOff>139700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3E3993E3-5811-A145-987A-8A3EC64A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12</xdr:col>
      <xdr:colOff>76200</xdr:colOff>
      <xdr:row>6</xdr:row>
      <xdr:rowOff>114300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4DD3AC18-9F4F-944E-9F89-ED39094C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990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12</xdr:col>
      <xdr:colOff>203200</xdr:colOff>
      <xdr:row>7</xdr:row>
      <xdr:rowOff>139700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40B1424E-FCDB-984D-A9D9-D70C6BF9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12</xdr:col>
      <xdr:colOff>203200</xdr:colOff>
      <xdr:row>8</xdr:row>
      <xdr:rowOff>139700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E5BAD8F-9C76-F34D-9EDF-92EDB378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12</xdr:col>
      <xdr:colOff>203200</xdr:colOff>
      <xdr:row>9</xdr:row>
      <xdr:rowOff>139700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84396A71-B6F6-434F-899D-8DAE37D5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12</xdr:col>
      <xdr:colOff>76200</xdr:colOff>
      <xdr:row>9</xdr:row>
      <xdr:rowOff>114300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828DFEE4-0FCB-6C4D-B648-9FB9711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4859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12</xdr:col>
      <xdr:colOff>203200</xdr:colOff>
      <xdr:row>10</xdr:row>
      <xdr:rowOff>139700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C5978639-99E1-A343-97D0-32330998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12</xdr:col>
      <xdr:colOff>203200</xdr:colOff>
      <xdr:row>11</xdr:row>
      <xdr:rowOff>139700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77A4C980-7BD6-9647-8A10-792A5D62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12</xdr:col>
      <xdr:colOff>203200</xdr:colOff>
      <xdr:row>12</xdr:row>
      <xdr:rowOff>139700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983BFB07-887D-294B-B4CF-72D6F9B9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12</xdr:col>
      <xdr:colOff>203200</xdr:colOff>
      <xdr:row>13</xdr:row>
      <xdr:rowOff>139700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976D298-7920-624F-A0DD-9167C616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12</xdr:col>
      <xdr:colOff>76200</xdr:colOff>
      <xdr:row>13</xdr:row>
      <xdr:rowOff>114300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C3E28C03-53E7-5C46-8B97-59778AD2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1463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12</xdr:col>
      <xdr:colOff>203200</xdr:colOff>
      <xdr:row>14</xdr:row>
      <xdr:rowOff>139700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9EC434B0-1575-A14A-9863-9FEAA8F1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12</xdr:col>
      <xdr:colOff>203200</xdr:colOff>
      <xdr:row>15</xdr:row>
      <xdr:rowOff>139700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858BF10E-76D4-4547-88C7-033C77F3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12</xdr:col>
      <xdr:colOff>203200</xdr:colOff>
      <xdr:row>16</xdr:row>
      <xdr:rowOff>139700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5A03E878-E2EF-EF46-947D-05B00BBD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12</xdr:col>
      <xdr:colOff>203200</xdr:colOff>
      <xdr:row>17</xdr:row>
      <xdr:rowOff>139700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4924AD9D-713C-3246-B7F5-B7E47883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80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12</xdr:col>
      <xdr:colOff>76200</xdr:colOff>
      <xdr:row>17</xdr:row>
      <xdr:rowOff>114300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29C40B19-F121-AE44-B934-E61DFCE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8067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12</xdr:col>
      <xdr:colOff>203200</xdr:colOff>
      <xdr:row>18</xdr:row>
      <xdr:rowOff>139700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A1E83FB9-C8F8-B547-BF90-F7DA7418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12</xdr:col>
      <xdr:colOff>203200</xdr:colOff>
      <xdr:row>19</xdr:row>
      <xdr:rowOff>139700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9A321978-A641-F140-AD33-5C07D118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901CFCA5-39C1-574F-9957-F26376A1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4250EA-A3B6-7B45-94A3-7C3D4968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2D189B15-B32C-DC4C-9425-8E013D95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114300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1EBFDD01-5C7E-5148-8DB5-2C6B9383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604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5F4DBA02-CAFD-6144-9BCF-5E2269FD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DF701831-4E42-5340-AC64-CC3188C1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114300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63A5D303-D706-694A-AF3C-AEBEA819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990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203200</xdr:colOff>
      <xdr:row>7</xdr:row>
      <xdr:rowOff>139700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B2A1A68A-FE4A-7649-933E-241957A0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CE949F48-149D-D948-BC58-0702F52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3B25768B-0133-394F-865A-50312CEA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203200</xdr:colOff>
      <xdr:row>9</xdr:row>
      <xdr:rowOff>139700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97FE8A6E-E386-8C44-930B-8A3902A5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203200</xdr:colOff>
      <xdr:row>10</xdr:row>
      <xdr:rowOff>139700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C6F7DB63-F7CD-9E43-A679-7ED1C26D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4A4D4ADB-EC59-5145-8DF1-1AB0C5E9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203200</xdr:colOff>
      <xdr:row>12</xdr:row>
      <xdr:rowOff>139700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9AD976BA-6E41-4348-B8B7-C060B2FD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90CDC702-BE44-0746-A23F-DCBBF842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D24BB8E7-12A0-8144-93A2-4B811D34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203200</xdr:colOff>
      <xdr:row>16</xdr:row>
      <xdr:rowOff>139700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29F51482-5716-034C-8D7C-130D7328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203200</xdr:colOff>
      <xdr:row>17</xdr:row>
      <xdr:rowOff>139700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F545FF0E-6594-0C4F-BD9D-73CFC139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80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114300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4FD12D2-D918-C943-9F59-387088DD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8067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B1ADD542-9EBE-5649-9284-17D576E2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203200</xdr:colOff>
      <xdr:row>19</xdr:row>
      <xdr:rowOff>139700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A4164757-8D7D-9E4E-B01D-D3A8440F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A6B7F9C0-72B9-3D4D-8774-FAD80D71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203200</xdr:colOff>
      <xdr:row>21</xdr:row>
      <xdr:rowOff>139700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09FCA41C-5F5E-3B41-B754-8534FE5A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46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203200</xdr:colOff>
      <xdr:row>22</xdr:row>
      <xdr:rowOff>139700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F25E9A4E-85CC-2444-8A3B-79F1A6FF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63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203200</xdr:colOff>
      <xdr:row>23</xdr:row>
      <xdr:rowOff>139700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FE247B11-262C-F34A-9373-84706313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79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203200</xdr:colOff>
      <xdr:row>24</xdr:row>
      <xdr:rowOff>139700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295198B1-ECFE-A148-8658-1697BBED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962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pic>
      <xdr:nvPicPr>
        <xdr:cNvPr id="28" name="Image 27">
          <a:extLst>
            <a:ext uri="{FF2B5EF4-FFF2-40B4-BE49-F238E27FC236}">
              <a16:creationId xmlns="" xmlns:a16="http://schemas.microsoft.com/office/drawing/2014/main" id="{62BD2BCE-7DC0-4648-87A3-69D448C0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9624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25</xdr:row>
      <xdr:rowOff>139700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5BDF280B-F6DE-3D48-9BEB-CE923A4F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12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114300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094A4E65-D9A0-494D-B367-2DAF6012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127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26</xdr:row>
      <xdr:rowOff>139700</xdr:rowOff>
    </xdr:to>
    <xdr:pic>
      <xdr:nvPicPr>
        <xdr:cNvPr id="31" name="Image 30">
          <a:extLst>
            <a:ext uri="{FF2B5EF4-FFF2-40B4-BE49-F238E27FC236}">
              <a16:creationId xmlns="" xmlns:a16="http://schemas.microsoft.com/office/drawing/2014/main" id="{C9D8E658-0B3C-6A4F-9591-49DD9AF6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29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27</xdr:row>
      <xdr:rowOff>139700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CA835388-DF3B-B24A-B228-25EEA4B1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45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28</xdr:row>
      <xdr:rowOff>139700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56ACFF0F-16B5-EC46-9DBB-384B2865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622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29</xdr:row>
      <xdr:rowOff>139700</xdr:rowOff>
    </xdr:to>
    <xdr:pic>
      <xdr:nvPicPr>
        <xdr:cNvPr id="34" name="Image 33">
          <a:extLst>
            <a:ext uri="{FF2B5EF4-FFF2-40B4-BE49-F238E27FC236}">
              <a16:creationId xmlns="" xmlns:a16="http://schemas.microsoft.com/office/drawing/2014/main" id="{0D986567-0F2A-9A42-97A4-BD913A08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787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30</xdr:row>
      <xdr:rowOff>139700</xdr:rowOff>
    </xdr:to>
    <xdr:pic>
      <xdr:nvPicPr>
        <xdr:cNvPr id="35" name="Image 34">
          <a:extLst>
            <a:ext uri="{FF2B5EF4-FFF2-40B4-BE49-F238E27FC236}">
              <a16:creationId xmlns="" xmlns:a16="http://schemas.microsoft.com/office/drawing/2014/main" id="{DA648AB4-94D3-5E4A-AB92-BAFB8D48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31</xdr:row>
      <xdr:rowOff>139700</xdr:rowOff>
    </xdr:to>
    <xdr:pic>
      <xdr:nvPicPr>
        <xdr:cNvPr id="36" name="Image 35">
          <a:extLst>
            <a:ext uri="{FF2B5EF4-FFF2-40B4-BE49-F238E27FC236}">
              <a16:creationId xmlns="" xmlns:a16="http://schemas.microsoft.com/office/drawing/2014/main" id="{E98B1F88-A858-964D-81FE-43AF8D1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118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32</xdr:row>
      <xdr:rowOff>139700</xdr:rowOff>
    </xdr:to>
    <xdr:pic>
      <xdr:nvPicPr>
        <xdr:cNvPr id="37" name="Image 36">
          <a:extLst>
            <a:ext uri="{FF2B5EF4-FFF2-40B4-BE49-F238E27FC236}">
              <a16:creationId xmlns="" xmlns:a16="http://schemas.microsoft.com/office/drawing/2014/main" id="{AF9FD256-7E37-194C-94A0-1E718AF8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283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203200</xdr:colOff>
      <xdr:row>1</xdr:row>
      <xdr:rowOff>139700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B05DC24E-A5D0-7D40-A1E6-801A6DBA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A6629CD7-BF0D-014F-BE6D-E4091D0B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114300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967A8B87-B398-104B-8DAA-88987ECF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302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1EB121F6-02FA-D245-ABE6-454E533C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F7B1333D-A8F4-1146-A763-3B5CDFA3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288290E2-5ED9-434B-93C6-E0680E3A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9F2F244D-0936-C240-9531-FF8FAE21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203200</xdr:colOff>
      <xdr:row>7</xdr:row>
      <xdr:rowOff>139700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5160BC4E-FBD6-3C4C-AB19-B1FAB3AC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F7E79328-9C8F-0F4F-B31A-E8D25E09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DC4477DF-375D-294B-ADA0-5F93779B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203200</xdr:colOff>
      <xdr:row>9</xdr:row>
      <xdr:rowOff>139700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B2E8EECF-AF4B-794D-937D-E6E963E6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114300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CC0E83CD-0603-4F48-8471-539EECB6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4859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203200</xdr:colOff>
      <xdr:row>10</xdr:row>
      <xdr:rowOff>139700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3DC96467-1E52-8645-B982-1DFECDDA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DB58CBA4-EFAA-CE41-AF83-3F4D7451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114300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730FE4C-6734-BA4A-BC8E-A050D48F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8161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203200</xdr:colOff>
      <xdr:row>12</xdr:row>
      <xdr:rowOff>139700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DDE401C6-AF44-B149-9D15-0F92E17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114300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8DF4892D-B556-9149-BAB8-B475C92B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9812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203200</xdr:colOff>
      <xdr:row>13</xdr:row>
      <xdr:rowOff>139700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159AB218-C19F-6341-9E1D-FA2A357C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FEF5A713-246C-054B-A157-15ACEC15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203200</xdr:colOff>
      <xdr:row>19</xdr:row>
      <xdr:rowOff>139700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3FBBDBE1-327C-5243-B163-9316EF9D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B71985FA-5DD1-BD4D-A978-35C86068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203200</xdr:colOff>
      <xdr:row>21</xdr:row>
      <xdr:rowOff>139700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4E7F2C63-8100-A64A-BB29-1075C4C6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46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203200</xdr:colOff>
      <xdr:row>22</xdr:row>
      <xdr:rowOff>139700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CAE5F8DA-EAF7-A944-B2A9-C7076290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63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114300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743B6D15-206F-884F-A662-8AE099A6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6322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203200</xdr:colOff>
      <xdr:row>23</xdr:row>
      <xdr:rowOff>139700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114794B9-B94D-094E-86C7-F4A80E71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79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114300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95CEDD1D-BF9D-2A41-8BDA-5D158D96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7973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203200</xdr:colOff>
      <xdr:row>24</xdr:row>
      <xdr:rowOff>139700</xdr:rowOff>
    </xdr:to>
    <xdr:pic>
      <xdr:nvPicPr>
        <xdr:cNvPr id="28" name="Image 27">
          <a:extLst>
            <a:ext uri="{FF2B5EF4-FFF2-40B4-BE49-F238E27FC236}">
              <a16:creationId xmlns="" xmlns:a16="http://schemas.microsoft.com/office/drawing/2014/main" id="{983350D8-30EF-9444-A3F6-58410C3C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962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DB23DBED-5AD2-804F-8CBF-AE4EF78C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9624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25</xdr:row>
      <xdr:rowOff>139700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82CAD95E-6E92-5F4C-96E4-57B1D963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12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26</xdr:row>
      <xdr:rowOff>139700</xdr:rowOff>
    </xdr:to>
    <xdr:pic>
      <xdr:nvPicPr>
        <xdr:cNvPr id="31" name="Image 30">
          <a:extLst>
            <a:ext uri="{FF2B5EF4-FFF2-40B4-BE49-F238E27FC236}">
              <a16:creationId xmlns="" xmlns:a16="http://schemas.microsoft.com/office/drawing/2014/main" id="{16B47F9C-1C02-7F44-949C-73C19DBD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29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27</xdr:row>
      <xdr:rowOff>139700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8863278F-DE99-E24A-8835-4F13904C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45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28</xdr:row>
      <xdr:rowOff>139700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C5BA9051-9785-7244-BBA7-4CE74FDC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622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29</xdr:row>
      <xdr:rowOff>139700</xdr:rowOff>
    </xdr:to>
    <xdr:pic>
      <xdr:nvPicPr>
        <xdr:cNvPr id="34" name="Image 33">
          <a:extLst>
            <a:ext uri="{FF2B5EF4-FFF2-40B4-BE49-F238E27FC236}">
              <a16:creationId xmlns="" xmlns:a16="http://schemas.microsoft.com/office/drawing/2014/main" id="{76A36302-FA1A-364D-9897-8300E064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787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114300</xdr:rowOff>
    </xdr:to>
    <xdr:pic>
      <xdr:nvPicPr>
        <xdr:cNvPr id="35" name="Image 34">
          <a:extLst>
            <a:ext uri="{FF2B5EF4-FFF2-40B4-BE49-F238E27FC236}">
              <a16:creationId xmlns="" xmlns:a16="http://schemas.microsoft.com/office/drawing/2014/main" id="{B238615F-5C1C-E045-9BD7-6422356E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7879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30</xdr:row>
      <xdr:rowOff>139700</xdr:rowOff>
    </xdr:to>
    <xdr:pic>
      <xdr:nvPicPr>
        <xdr:cNvPr id="36" name="Image 35">
          <a:extLst>
            <a:ext uri="{FF2B5EF4-FFF2-40B4-BE49-F238E27FC236}">
              <a16:creationId xmlns="" xmlns:a16="http://schemas.microsoft.com/office/drawing/2014/main" id="{267E039E-4941-9943-96E2-BD004CB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114300</xdr:rowOff>
    </xdr:to>
    <xdr:pic>
      <xdr:nvPicPr>
        <xdr:cNvPr id="37" name="Image 36">
          <a:extLst>
            <a:ext uri="{FF2B5EF4-FFF2-40B4-BE49-F238E27FC236}">
              <a16:creationId xmlns="" xmlns:a16="http://schemas.microsoft.com/office/drawing/2014/main" id="{E89B0A5B-2861-8F44-9313-245747BD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9530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31</xdr:row>
      <xdr:rowOff>139700</xdr:rowOff>
    </xdr:to>
    <xdr:pic>
      <xdr:nvPicPr>
        <xdr:cNvPr id="38" name="Image 37">
          <a:extLst>
            <a:ext uri="{FF2B5EF4-FFF2-40B4-BE49-F238E27FC236}">
              <a16:creationId xmlns="" xmlns:a16="http://schemas.microsoft.com/office/drawing/2014/main" id="{5F9D6816-847A-2B42-A270-57D3EF32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118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32</xdr:row>
      <xdr:rowOff>139700</xdr:rowOff>
    </xdr:to>
    <xdr:pic>
      <xdr:nvPicPr>
        <xdr:cNvPr id="39" name="Image 38">
          <a:extLst>
            <a:ext uri="{FF2B5EF4-FFF2-40B4-BE49-F238E27FC236}">
              <a16:creationId xmlns="" xmlns:a16="http://schemas.microsoft.com/office/drawing/2014/main" id="{73DE76AE-D990-894C-A58B-056D89CB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283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33</xdr:row>
      <xdr:rowOff>139700</xdr:rowOff>
    </xdr:to>
    <xdr:pic>
      <xdr:nvPicPr>
        <xdr:cNvPr id="40" name="Image 39">
          <a:extLst>
            <a:ext uri="{FF2B5EF4-FFF2-40B4-BE49-F238E27FC236}">
              <a16:creationId xmlns="" xmlns:a16="http://schemas.microsoft.com/office/drawing/2014/main" id="{7FAD1093-C40A-B147-BAEF-813C1A6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448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114300</xdr:rowOff>
    </xdr:to>
    <xdr:pic>
      <xdr:nvPicPr>
        <xdr:cNvPr id="41" name="Image 40">
          <a:extLst>
            <a:ext uri="{FF2B5EF4-FFF2-40B4-BE49-F238E27FC236}">
              <a16:creationId xmlns="" xmlns:a16="http://schemas.microsoft.com/office/drawing/2014/main" id="{94FB461E-E8D6-234C-9331-FE6F5CCA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1087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114300</xdr:rowOff>
    </xdr:to>
    <xdr:pic>
      <xdr:nvPicPr>
        <xdr:cNvPr id="42" name="Image 41">
          <a:extLst>
            <a:ext uri="{FF2B5EF4-FFF2-40B4-BE49-F238E27FC236}">
              <a16:creationId xmlns="" xmlns:a16="http://schemas.microsoft.com/office/drawing/2014/main" id="{A8D9B2CB-CA3E-6849-85CB-6D7ECD80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273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39</xdr:row>
      <xdr:rowOff>139700</xdr:rowOff>
    </xdr:to>
    <xdr:pic>
      <xdr:nvPicPr>
        <xdr:cNvPr id="43" name="Image 42">
          <a:extLst>
            <a:ext uri="{FF2B5EF4-FFF2-40B4-BE49-F238E27FC236}">
              <a16:creationId xmlns="" xmlns:a16="http://schemas.microsoft.com/office/drawing/2014/main" id="{EA83F272-440C-3A4C-B815-D7D70D5C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438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39</xdr:row>
      <xdr:rowOff>114300</xdr:rowOff>
    </xdr:to>
    <xdr:pic>
      <xdr:nvPicPr>
        <xdr:cNvPr id="44" name="Image 43">
          <a:extLst>
            <a:ext uri="{FF2B5EF4-FFF2-40B4-BE49-F238E27FC236}">
              <a16:creationId xmlns="" xmlns:a16="http://schemas.microsoft.com/office/drawing/2014/main" id="{5DBCF9F8-2C29-0B49-910D-BBEE4495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4389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203200</xdr:colOff>
      <xdr:row>42</xdr:row>
      <xdr:rowOff>139700</xdr:rowOff>
    </xdr:to>
    <xdr:pic>
      <xdr:nvPicPr>
        <xdr:cNvPr id="45" name="Image 44">
          <a:extLst>
            <a:ext uri="{FF2B5EF4-FFF2-40B4-BE49-F238E27FC236}">
              <a16:creationId xmlns="" xmlns:a16="http://schemas.microsoft.com/office/drawing/2014/main" id="{28D50BA8-EA1D-2D4D-A0C1-95B4A7F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934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114300</xdr:rowOff>
    </xdr:to>
    <xdr:pic>
      <xdr:nvPicPr>
        <xdr:cNvPr id="46" name="Image 45">
          <a:extLst>
            <a:ext uri="{FF2B5EF4-FFF2-40B4-BE49-F238E27FC236}">
              <a16:creationId xmlns="" xmlns:a16="http://schemas.microsoft.com/office/drawing/2014/main" id="{60515632-EB7E-F94C-9C70-5EB6301A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72644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114300</xdr:rowOff>
    </xdr:to>
    <xdr:pic>
      <xdr:nvPicPr>
        <xdr:cNvPr id="47" name="Image 46">
          <a:extLst>
            <a:ext uri="{FF2B5EF4-FFF2-40B4-BE49-F238E27FC236}">
              <a16:creationId xmlns="" xmlns:a16="http://schemas.microsoft.com/office/drawing/2014/main" id="{B04EE281-6E7B-4042-A87A-9AEF8691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75946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114300</xdr:rowOff>
    </xdr:to>
    <xdr:pic>
      <xdr:nvPicPr>
        <xdr:cNvPr id="48" name="Image 47">
          <a:extLst>
            <a:ext uri="{FF2B5EF4-FFF2-40B4-BE49-F238E27FC236}">
              <a16:creationId xmlns="" xmlns:a16="http://schemas.microsoft.com/office/drawing/2014/main" id="{C1219041-A152-8D4B-95B0-2C9438A7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7924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114300</xdr:rowOff>
    </xdr:to>
    <xdr:pic>
      <xdr:nvPicPr>
        <xdr:cNvPr id="49" name="Image 48">
          <a:extLst>
            <a:ext uri="{FF2B5EF4-FFF2-40B4-BE49-F238E27FC236}">
              <a16:creationId xmlns="" xmlns:a16="http://schemas.microsoft.com/office/drawing/2014/main" id="{C0AC09EC-7945-8344-99C0-318A55A1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0899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114300</xdr:rowOff>
    </xdr:to>
    <xdr:pic>
      <xdr:nvPicPr>
        <xdr:cNvPr id="50" name="Image 49">
          <a:extLst>
            <a:ext uri="{FF2B5EF4-FFF2-40B4-BE49-F238E27FC236}">
              <a16:creationId xmlns="" xmlns:a16="http://schemas.microsoft.com/office/drawing/2014/main" id="{1DC9301E-6D84-9B4A-944F-7DE433DA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2550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21E129B9-E787-384F-B30D-4581E96D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114300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A9C1C6B9-CF26-8A4C-8A63-35B82D2C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574332B2-535F-9B40-B228-1B501818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7168A8D1-FC1C-1243-9A84-854F28F9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95EC6601-527F-EB4B-AB8C-5C7DAE35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868C2585-4AAB-644C-BB0B-E54E8257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91BA4FF9-51A4-F24D-BF8D-E9C143B7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114300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77D687C-C37C-154F-95AD-F7F73AFB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7C9B1C04-B258-BD48-835A-809F7D6B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B0B3E8A5-383F-7845-8F4B-FB24E548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114300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E0E22315-EEC9-5B4C-8713-3F2BF08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203200</xdr:colOff>
      <xdr:row>16</xdr:row>
      <xdr:rowOff>139700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37CA064D-2961-F648-A3E9-1E088E73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114300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3B454EF8-8D42-3544-B6E2-53BFD04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6416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F778CD0E-D505-0846-8BEC-05602B60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25BF1879-CC0E-FC46-83CB-30C8B3E7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203200</xdr:colOff>
      <xdr:row>21</xdr:row>
      <xdr:rowOff>139700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B5587D4C-3506-5F44-BFA3-3863A0FA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46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114300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96896A53-BB8A-8E4E-9434-3033502D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4671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203200</xdr:colOff>
      <xdr:row>22</xdr:row>
      <xdr:rowOff>139700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171A81F2-FB59-1742-9D6D-62CA9EC7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63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203200</xdr:colOff>
      <xdr:row>23</xdr:row>
      <xdr:rowOff>139700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4443FB4C-14AF-844D-B75B-689FC10A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79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25</xdr:row>
      <xdr:rowOff>139700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9492A8BE-66BB-EC4B-BA55-D830319C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12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26</xdr:row>
      <xdr:rowOff>139700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124B6065-2F6A-DF4C-A589-D7D1AABB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29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27</xdr:row>
      <xdr:rowOff>139700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EE8628D0-E8F3-F947-BB8F-367C195C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45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29</xdr:row>
      <xdr:rowOff>139700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5A8B674B-5C41-E44E-B0E8-F1625769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787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31</xdr:row>
      <xdr:rowOff>139700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BAA8C33E-27CB-8D4D-9B2C-159E7FE9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118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32</xdr:row>
      <xdr:rowOff>139700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11289F76-3940-3045-A4B5-6FD6D74C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283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33</xdr:row>
      <xdr:rowOff>139700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60AEDB97-792E-1B48-A276-64758630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448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35</xdr:row>
      <xdr:rowOff>139700</xdr:rowOff>
    </xdr:to>
    <xdr:pic>
      <xdr:nvPicPr>
        <xdr:cNvPr id="28" name="Image 27">
          <a:extLst>
            <a:ext uri="{FF2B5EF4-FFF2-40B4-BE49-F238E27FC236}">
              <a16:creationId xmlns="" xmlns:a16="http://schemas.microsoft.com/office/drawing/2014/main" id="{321B4BF5-32A6-5040-8B9F-E7F2F671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778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114300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822DEEE0-B259-3E4E-BEBC-F50874AA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7785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36</xdr:row>
      <xdr:rowOff>139700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C74C8589-3541-124A-9724-F80B1B73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943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37</xdr:row>
      <xdr:rowOff>139700</xdr:rowOff>
    </xdr:to>
    <xdr:pic>
      <xdr:nvPicPr>
        <xdr:cNvPr id="31" name="Image 30">
          <a:extLst>
            <a:ext uri="{FF2B5EF4-FFF2-40B4-BE49-F238E27FC236}">
              <a16:creationId xmlns="" xmlns:a16="http://schemas.microsoft.com/office/drawing/2014/main" id="{DA042B1C-3693-894C-AE4F-A0D3184B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108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38</xdr:row>
      <xdr:rowOff>139700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B0EA769D-8444-C745-A8A9-3CADFE53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273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40</xdr:row>
      <xdr:rowOff>139700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93BF4BAC-663C-B347-8BFE-36781681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604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41</xdr:row>
      <xdr:rowOff>139700</xdr:rowOff>
    </xdr:to>
    <xdr:pic>
      <xdr:nvPicPr>
        <xdr:cNvPr id="34" name="Image 33">
          <a:extLst>
            <a:ext uri="{FF2B5EF4-FFF2-40B4-BE49-F238E27FC236}">
              <a16:creationId xmlns="" xmlns:a16="http://schemas.microsoft.com/office/drawing/2014/main" id="{772E6E26-C3F5-A44B-9B31-FA5F9F9D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769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203200</xdr:colOff>
      <xdr:row>42</xdr:row>
      <xdr:rowOff>139700</xdr:rowOff>
    </xdr:to>
    <xdr:pic>
      <xdr:nvPicPr>
        <xdr:cNvPr id="35" name="Image 34">
          <a:extLst>
            <a:ext uri="{FF2B5EF4-FFF2-40B4-BE49-F238E27FC236}">
              <a16:creationId xmlns="" xmlns:a16="http://schemas.microsoft.com/office/drawing/2014/main" id="{9A6FFB42-4493-1F45-8E3D-344EFC7B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934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203200</xdr:colOff>
      <xdr:row>43</xdr:row>
      <xdr:rowOff>139700</xdr:rowOff>
    </xdr:to>
    <xdr:pic>
      <xdr:nvPicPr>
        <xdr:cNvPr id="36" name="Image 35">
          <a:extLst>
            <a:ext uri="{FF2B5EF4-FFF2-40B4-BE49-F238E27FC236}">
              <a16:creationId xmlns="" xmlns:a16="http://schemas.microsoft.com/office/drawing/2014/main" id="{1532A097-C3EF-4742-BE1C-35DC4A6F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099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203200</xdr:colOff>
      <xdr:row>44</xdr:row>
      <xdr:rowOff>139700</xdr:rowOff>
    </xdr:to>
    <xdr:pic>
      <xdr:nvPicPr>
        <xdr:cNvPr id="37" name="Image 36">
          <a:extLst>
            <a:ext uri="{FF2B5EF4-FFF2-40B4-BE49-F238E27FC236}">
              <a16:creationId xmlns="" xmlns:a16="http://schemas.microsoft.com/office/drawing/2014/main" id="{57E4357F-40E1-564F-9CD4-2FCEC1EE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264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203200</xdr:colOff>
      <xdr:row>45</xdr:row>
      <xdr:rowOff>139700</xdr:rowOff>
    </xdr:to>
    <xdr:pic>
      <xdr:nvPicPr>
        <xdr:cNvPr id="38" name="Image 37">
          <a:extLst>
            <a:ext uri="{FF2B5EF4-FFF2-40B4-BE49-F238E27FC236}">
              <a16:creationId xmlns="" xmlns:a16="http://schemas.microsoft.com/office/drawing/2014/main" id="{BA9EEA21-CA63-2446-86D7-233AC99E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429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114300</xdr:rowOff>
    </xdr:to>
    <xdr:pic>
      <xdr:nvPicPr>
        <xdr:cNvPr id="39" name="Image 38">
          <a:extLst>
            <a:ext uri="{FF2B5EF4-FFF2-40B4-BE49-F238E27FC236}">
              <a16:creationId xmlns="" xmlns:a16="http://schemas.microsoft.com/office/drawing/2014/main" id="{AD30076A-2027-A744-8CA0-32607659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74295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203200</xdr:colOff>
      <xdr:row>46</xdr:row>
      <xdr:rowOff>139700</xdr:rowOff>
    </xdr:to>
    <xdr:pic>
      <xdr:nvPicPr>
        <xdr:cNvPr id="40" name="Image 39">
          <a:extLst>
            <a:ext uri="{FF2B5EF4-FFF2-40B4-BE49-F238E27FC236}">
              <a16:creationId xmlns="" xmlns:a16="http://schemas.microsoft.com/office/drawing/2014/main" id="{81FB4789-D4F2-3245-B448-EC2C9D96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594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114300</xdr:rowOff>
    </xdr:to>
    <xdr:pic>
      <xdr:nvPicPr>
        <xdr:cNvPr id="41" name="Image 40">
          <a:extLst>
            <a:ext uri="{FF2B5EF4-FFF2-40B4-BE49-F238E27FC236}">
              <a16:creationId xmlns="" xmlns:a16="http://schemas.microsoft.com/office/drawing/2014/main" id="{B5873338-2887-2845-976F-8EBF240F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75946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203200</xdr:colOff>
      <xdr:row>47</xdr:row>
      <xdr:rowOff>139700</xdr:rowOff>
    </xdr:to>
    <xdr:pic>
      <xdr:nvPicPr>
        <xdr:cNvPr id="42" name="Image 41">
          <a:extLst>
            <a:ext uri="{FF2B5EF4-FFF2-40B4-BE49-F238E27FC236}">
              <a16:creationId xmlns="" xmlns:a16="http://schemas.microsoft.com/office/drawing/2014/main" id="{37258568-3D53-9742-ACC9-2BF44FA6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759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pic>
      <xdr:nvPicPr>
        <xdr:cNvPr id="43" name="Image 42">
          <a:extLst>
            <a:ext uri="{FF2B5EF4-FFF2-40B4-BE49-F238E27FC236}">
              <a16:creationId xmlns="" xmlns:a16="http://schemas.microsoft.com/office/drawing/2014/main" id="{E59B8010-5345-ED47-8D5B-F29B36B9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77597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203200</xdr:colOff>
      <xdr:row>48</xdr:row>
      <xdr:rowOff>139700</xdr:rowOff>
    </xdr:to>
    <xdr:pic>
      <xdr:nvPicPr>
        <xdr:cNvPr id="44" name="Image 43">
          <a:extLst>
            <a:ext uri="{FF2B5EF4-FFF2-40B4-BE49-F238E27FC236}">
              <a16:creationId xmlns="" xmlns:a16="http://schemas.microsoft.com/office/drawing/2014/main" id="{635846C0-5ABC-E34A-8C3D-E1F1A4E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924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114300</xdr:rowOff>
    </xdr:to>
    <xdr:pic>
      <xdr:nvPicPr>
        <xdr:cNvPr id="45" name="Image 44">
          <a:extLst>
            <a:ext uri="{FF2B5EF4-FFF2-40B4-BE49-F238E27FC236}">
              <a16:creationId xmlns="" xmlns:a16="http://schemas.microsoft.com/office/drawing/2014/main" id="{5B48C514-74A8-D945-96B2-D6655F1F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7924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203200</xdr:colOff>
      <xdr:row>50</xdr:row>
      <xdr:rowOff>139700</xdr:rowOff>
    </xdr:to>
    <xdr:pic>
      <xdr:nvPicPr>
        <xdr:cNvPr id="46" name="Image 45">
          <a:extLst>
            <a:ext uri="{FF2B5EF4-FFF2-40B4-BE49-F238E27FC236}">
              <a16:creationId xmlns="" xmlns:a16="http://schemas.microsoft.com/office/drawing/2014/main" id="{C34A2A16-6F74-A246-AF7E-D61218CD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255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203200</xdr:colOff>
      <xdr:row>51</xdr:row>
      <xdr:rowOff>139700</xdr:rowOff>
    </xdr:to>
    <xdr:pic>
      <xdr:nvPicPr>
        <xdr:cNvPr id="47" name="Image 46">
          <a:extLst>
            <a:ext uri="{FF2B5EF4-FFF2-40B4-BE49-F238E27FC236}">
              <a16:creationId xmlns="" xmlns:a16="http://schemas.microsoft.com/office/drawing/2014/main" id="{45002F71-DDE2-6F44-9651-A64760BC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420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114300</xdr:rowOff>
    </xdr:to>
    <xdr:pic>
      <xdr:nvPicPr>
        <xdr:cNvPr id="48" name="Image 47">
          <a:extLst>
            <a:ext uri="{FF2B5EF4-FFF2-40B4-BE49-F238E27FC236}">
              <a16:creationId xmlns="" xmlns:a16="http://schemas.microsoft.com/office/drawing/2014/main" id="{4B728FE8-3423-874F-A54E-A17F7BA1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4201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203200</xdr:colOff>
      <xdr:row>52</xdr:row>
      <xdr:rowOff>139700</xdr:rowOff>
    </xdr:to>
    <xdr:pic>
      <xdr:nvPicPr>
        <xdr:cNvPr id="49" name="Image 48">
          <a:extLst>
            <a:ext uri="{FF2B5EF4-FFF2-40B4-BE49-F238E27FC236}">
              <a16:creationId xmlns="" xmlns:a16="http://schemas.microsoft.com/office/drawing/2014/main" id="{A95C1E4C-0020-7D47-94E9-C70E2D35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85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203200</xdr:colOff>
      <xdr:row>53</xdr:row>
      <xdr:rowOff>139700</xdr:rowOff>
    </xdr:to>
    <xdr:pic>
      <xdr:nvPicPr>
        <xdr:cNvPr id="50" name="Image 49">
          <a:extLst>
            <a:ext uri="{FF2B5EF4-FFF2-40B4-BE49-F238E27FC236}">
              <a16:creationId xmlns="" xmlns:a16="http://schemas.microsoft.com/office/drawing/2014/main" id="{CD4FB371-B316-4E4C-BD62-50CAF0BF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750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09" name="Picture 1" descr="Rond_Bleu">
          <a:extLst>
            <a:ext uri="{FF2B5EF4-FFF2-40B4-BE49-F238E27FC236}">
              <a16:creationId xmlns="" xmlns:a16="http://schemas.microsoft.com/office/drawing/2014/main" id="{00000000-0008-0000-0200-00004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0" name="Picture 2" descr="Triangle_Bleu">
          <a:extLst>
            <a:ext uri="{FF2B5EF4-FFF2-40B4-BE49-F238E27FC236}">
              <a16:creationId xmlns="" xmlns:a16="http://schemas.microsoft.com/office/drawing/2014/main" id="{00000000-0008-0000-0200-00004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1" name="Picture 3" descr="Rond_Bleu">
          <a:extLst>
            <a:ext uri="{FF2B5EF4-FFF2-40B4-BE49-F238E27FC236}">
              <a16:creationId xmlns="" xmlns:a16="http://schemas.microsoft.com/office/drawing/2014/main" id="{00000000-0008-0000-0200-00004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2" name="Picture 4" descr="Rond_Rouge">
          <a:extLst>
            <a:ext uri="{FF2B5EF4-FFF2-40B4-BE49-F238E27FC236}">
              <a16:creationId xmlns="" xmlns:a16="http://schemas.microsoft.com/office/drawing/2014/main" id="{00000000-0008-0000-0200-00004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3" name="Picture 5" descr="Rond_Bleu">
          <a:extLst>
            <a:ext uri="{FF2B5EF4-FFF2-40B4-BE49-F238E27FC236}">
              <a16:creationId xmlns="" xmlns:a16="http://schemas.microsoft.com/office/drawing/2014/main" id="{00000000-0008-0000-0200-00004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14" name="Picture 6" descr="diam">
          <a:extLst>
            <a:ext uri="{FF2B5EF4-FFF2-40B4-BE49-F238E27FC236}">
              <a16:creationId xmlns="" xmlns:a16="http://schemas.microsoft.com/office/drawing/2014/main" id="{00000000-0008-0000-0200-00004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5" name="Picture 7" descr="Triangle_Vert">
          <a:extLst>
            <a:ext uri="{FF2B5EF4-FFF2-40B4-BE49-F238E27FC236}">
              <a16:creationId xmlns="" xmlns:a16="http://schemas.microsoft.com/office/drawing/2014/main" id="{00000000-0008-0000-0200-00004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6" name="Picture 8" descr="Rond_Vert">
          <a:extLst>
            <a:ext uri="{FF2B5EF4-FFF2-40B4-BE49-F238E27FC236}">
              <a16:creationId xmlns="" xmlns:a16="http://schemas.microsoft.com/office/drawing/2014/main" id="{00000000-0008-0000-0200-00004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7" name="Picture 9" descr="Triangle_Vert">
          <a:extLst>
            <a:ext uri="{FF2B5EF4-FFF2-40B4-BE49-F238E27FC236}">
              <a16:creationId xmlns="" xmlns:a16="http://schemas.microsoft.com/office/drawing/2014/main" id="{00000000-0008-0000-0200-00004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8" name="Picture 10" descr="Rond_Vert">
          <a:extLst>
            <a:ext uri="{FF2B5EF4-FFF2-40B4-BE49-F238E27FC236}">
              <a16:creationId xmlns="" xmlns:a16="http://schemas.microsoft.com/office/drawing/2014/main" id="{00000000-0008-0000-0200-00004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19" name="Picture 11" descr="Triangle_Vert">
          <a:extLst>
            <a:ext uri="{FF2B5EF4-FFF2-40B4-BE49-F238E27FC236}">
              <a16:creationId xmlns="" xmlns:a16="http://schemas.microsoft.com/office/drawing/2014/main" id="{00000000-0008-0000-0200-00004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20" name="Picture 12" descr="diam">
          <a:extLst>
            <a:ext uri="{FF2B5EF4-FFF2-40B4-BE49-F238E27FC236}">
              <a16:creationId xmlns="" xmlns:a16="http://schemas.microsoft.com/office/drawing/2014/main" id="{00000000-0008-0000-0200-00005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1" name="Picture 13" descr="Triangle_Vert">
          <a:extLst>
            <a:ext uri="{FF2B5EF4-FFF2-40B4-BE49-F238E27FC236}">
              <a16:creationId xmlns="" xmlns:a16="http://schemas.microsoft.com/office/drawing/2014/main" id="{00000000-0008-0000-0200-00005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22" name="Picture 14" descr="diam">
          <a:extLst>
            <a:ext uri="{FF2B5EF4-FFF2-40B4-BE49-F238E27FC236}">
              <a16:creationId xmlns="" xmlns:a16="http://schemas.microsoft.com/office/drawing/2014/main" id="{00000000-0008-0000-0200-00005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3" name="Picture 15" descr="Triangle_Vert">
          <a:extLst>
            <a:ext uri="{FF2B5EF4-FFF2-40B4-BE49-F238E27FC236}">
              <a16:creationId xmlns="" xmlns:a16="http://schemas.microsoft.com/office/drawing/2014/main" id="{00000000-0008-0000-0200-00005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4" name="Picture 16" descr="Carre_Orange">
          <a:extLst>
            <a:ext uri="{FF2B5EF4-FFF2-40B4-BE49-F238E27FC236}">
              <a16:creationId xmlns="" xmlns:a16="http://schemas.microsoft.com/office/drawing/2014/main" id="{00000000-0008-0000-0200-00005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5" name="Picture 17" descr="Triangle_Vert">
          <a:extLst>
            <a:ext uri="{FF2B5EF4-FFF2-40B4-BE49-F238E27FC236}">
              <a16:creationId xmlns="" xmlns:a16="http://schemas.microsoft.com/office/drawing/2014/main" id="{00000000-0008-0000-0200-00005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6" name="Picture 18" descr="Rond_Bleu">
          <a:extLst>
            <a:ext uri="{FF2B5EF4-FFF2-40B4-BE49-F238E27FC236}">
              <a16:creationId xmlns="" xmlns:a16="http://schemas.microsoft.com/office/drawing/2014/main" id="{00000000-0008-0000-0200-00005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27" name="Picture 19" descr="diam">
          <a:extLst>
            <a:ext uri="{FF2B5EF4-FFF2-40B4-BE49-F238E27FC236}">
              <a16:creationId xmlns="" xmlns:a16="http://schemas.microsoft.com/office/drawing/2014/main" id="{00000000-0008-0000-0200-00005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8" name="Picture 20" descr="Triangle_Jaune">
          <a:extLst>
            <a:ext uri="{FF2B5EF4-FFF2-40B4-BE49-F238E27FC236}">
              <a16:creationId xmlns="" xmlns:a16="http://schemas.microsoft.com/office/drawing/2014/main" id="{00000000-0008-0000-0200-00005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29" name="Picture 21" descr="Rond_Vert">
          <a:extLst>
            <a:ext uri="{FF2B5EF4-FFF2-40B4-BE49-F238E27FC236}">
              <a16:creationId xmlns="" xmlns:a16="http://schemas.microsoft.com/office/drawing/2014/main" id="{00000000-0008-0000-0200-00005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0" name="Picture 22" descr="Rond_Jaune">
          <a:extLst>
            <a:ext uri="{FF2B5EF4-FFF2-40B4-BE49-F238E27FC236}">
              <a16:creationId xmlns="" xmlns:a16="http://schemas.microsoft.com/office/drawing/2014/main" id="{00000000-0008-0000-0200-00005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1" name="Picture 24" descr="Rond_Bleu">
          <a:extLst>
            <a:ext uri="{FF2B5EF4-FFF2-40B4-BE49-F238E27FC236}">
              <a16:creationId xmlns="" xmlns:a16="http://schemas.microsoft.com/office/drawing/2014/main" id="{00000000-0008-0000-0200-00005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2" name="Picture 25" descr="Triangle_Bleu">
          <a:extLst>
            <a:ext uri="{FF2B5EF4-FFF2-40B4-BE49-F238E27FC236}">
              <a16:creationId xmlns="" xmlns:a16="http://schemas.microsoft.com/office/drawing/2014/main" id="{00000000-0008-0000-0200-00005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3" name="Picture 27" descr="Rond_Bleu">
          <a:extLst>
            <a:ext uri="{FF2B5EF4-FFF2-40B4-BE49-F238E27FC236}">
              <a16:creationId xmlns="" xmlns:a16="http://schemas.microsoft.com/office/drawing/2014/main" id="{00000000-0008-0000-0200-00005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4" name="Picture 28" descr="Rond_Jaune">
          <a:extLst>
            <a:ext uri="{FF2B5EF4-FFF2-40B4-BE49-F238E27FC236}">
              <a16:creationId xmlns="" xmlns:a16="http://schemas.microsoft.com/office/drawing/2014/main" id="{00000000-0008-0000-0200-00005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5" name="Picture 29" descr="Rond_Jaune">
          <a:extLst>
            <a:ext uri="{FF2B5EF4-FFF2-40B4-BE49-F238E27FC236}">
              <a16:creationId xmlns="" xmlns:a16="http://schemas.microsoft.com/office/drawing/2014/main" id="{00000000-0008-0000-0200-00005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6" name="Picture 30" descr="Triangle_Vert">
          <a:extLst>
            <a:ext uri="{FF2B5EF4-FFF2-40B4-BE49-F238E27FC236}">
              <a16:creationId xmlns="" xmlns:a16="http://schemas.microsoft.com/office/drawing/2014/main" id="{00000000-0008-0000-0200-00006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7" name="Picture 31" descr="Rond_Jaune">
          <a:extLst>
            <a:ext uri="{FF2B5EF4-FFF2-40B4-BE49-F238E27FC236}">
              <a16:creationId xmlns="" xmlns:a16="http://schemas.microsoft.com/office/drawing/2014/main" id="{00000000-0008-0000-0200-00006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38" name="Picture 32" descr="Rond_Vert">
          <a:extLst>
            <a:ext uri="{FF2B5EF4-FFF2-40B4-BE49-F238E27FC236}">
              <a16:creationId xmlns="" xmlns:a16="http://schemas.microsoft.com/office/drawing/2014/main" id="{00000000-0008-0000-0200-00006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39" name="Picture 33" descr="diam">
          <a:extLst>
            <a:ext uri="{FF2B5EF4-FFF2-40B4-BE49-F238E27FC236}">
              <a16:creationId xmlns="" xmlns:a16="http://schemas.microsoft.com/office/drawing/2014/main" id="{00000000-0008-0000-0200-00006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0" name="Picture 34" descr="Triangle_Vert">
          <a:extLst>
            <a:ext uri="{FF2B5EF4-FFF2-40B4-BE49-F238E27FC236}">
              <a16:creationId xmlns="" xmlns:a16="http://schemas.microsoft.com/office/drawing/2014/main" id="{00000000-0008-0000-0200-00006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1" name="Picture 35" descr="Triangle_Vert">
          <a:extLst>
            <a:ext uri="{FF2B5EF4-FFF2-40B4-BE49-F238E27FC236}">
              <a16:creationId xmlns="" xmlns:a16="http://schemas.microsoft.com/office/drawing/2014/main" id="{00000000-0008-0000-0200-00006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2" name="Picture 36" descr="Triangle_Vert">
          <a:extLst>
            <a:ext uri="{FF2B5EF4-FFF2-40B4-BE49-F238E27FC236}">
              <a16:creationId xmlns="" xmlns:a16="http://schemas.microsoft.com/office/drawing/2014/main" id="{00000000-0008-0000-0200-00006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43" name="Picture 37" descr="diam">
          <a:extLst>
            <a:ext uri="{FF2B5EF4-FFF2-40B4-BE49-F238E27FC236}">
              <a16:creationId xmlns="" xmlns:a16="http://schemas.microsoft.com/office/drawing/2014/main" id="{00000000-0008-0000-0200-00006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4" name="Picture 38" descr="Triangle_Rouge">
          <a:extLst>
            <a:ext uri="{FF2B5EF4-FFF2-40B4-BE49-F238E27FC236}">
              <a16:creationId xmlns="" xmlns:a16="http://schemas.microsoft.com/office/drawing/2014/main" id="{00000000-0008-0000-0200-00006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5" name="Picture 39" descr="Rond_Rouge">
          <a:extLst>
            <a:ext uri="{FF2B5EF4-FFF2-40B4-BE49-F238E27FC236}">
              <a16:creationId xmlns="" xmlns:a16="http://schemas.microsoft.com/office/drawing/2014/main" id="{00000000-0008-0000-0200-00006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46" name="Picture 40" descr="diam">
          <a:extLst>
            <a:ext uri="{FF2B5EF4-FFF2-40B4-BE49-F238E27FC236}">
              <a16:creationId xmlns="" xmlns:a16="http://schemas.microsoft.com/office/drawing/2014/main" id="{00000000-0008-0000-0200-00006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7" name="Picture 41" descr="Rond_Bleu">
          <a:extLst>
            <a:ext uri="{FF2B5EF4-FFF2-40B4-BE49-F238E27FC236}">
              <a16:creationId xmlns="" xmlns:a16="http://schemas.microsoft.com/office/drawing/2014/main" id="{00000000-0008-0000-0200-00006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8" name="Picture 42" descr="Triangle_Jaune">
          <a:extLst>
            <a:ext uri="{FF2B5EF4-FFF2-40B4-BE49-F238E27FC236}">
              <a16:creationId xmlns="" xmlns:a16="http://schemas.microsoft.com/office/drawing/2014/main" id="{00000000-0008-0000-0200-00006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49" name="Picture 43" descr="Rond_Bleu">
          <a:extLst>
            <a:ext uri="{FF2B5EF4-FFF2-40B4-BE49-F238E27FC236}">
              <a16:creationId xmlns="" xmlns:a16="http://schemas.microsoft.com/office/drawing/2014/main" id="{00000000-0008-0000-0200-00006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50" name="Picture 44" descr="Rond_Vert">
          <a:extLst>
            <a:ext uri="{FF2B5EF4-FFF2-40B4-BE49-F238E27FC236}">
              <a16:creationId xmlns="" xmlns:a16="http://schemas.microsoft.com/office/drawing/2014/main" id="{00000000-0008-0000-0200-00006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1" name="Picture 45" descr="diam">
          <a:extLst>
            <a:ext uri="{FF2B5EF4-FFF2-40B4-BE49-F238E27FC236}">
              <a16:creationId xmlns="" xmlns:a16="http://schemas.microsoft.com/office/drawing/2014/main" id="{00000000-0008-0000-0200-00006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52" name="Picture 46" descr="Triangle_Vert">
          <a:extLst>
            <a:ext uri="{FF2B5EF4-FFF2-40B4-BE49-F238E27FC236}">
              <a16:creationId xmlns="" xmlns:a16="http://schemas.microsoft.com/office/drawing/2014/main" id="{00000000-0008-0000-0200-00007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53" name="Picture 47" descr="Triangle_Rouge">
          <a:extLst>
            <a:ext uri="{FF2B5EF4-FFF2-40B4-BE49-F238E27FC236}">
              <a16:creationId xmlns="" xmlns:a16="http://schemas.microsoft.com/office/drawing/2014/main" id="{00000000-0008-0000-0200-00007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177800</xdr:colOff>
      <xdr:row>0</xdr:row>
      <xdr:rowOff>139700</xdr:rowOff>
    </xdr:to>
    <xdr:pic>
      <xdr:nvPicPr>
        <xdr:cNvPr id="106354" name="Picture 48" descr="Triangle_Vert">
          <a:extLst>
            <a:ext uri="{FF2B5EF4-FFF2-40B4-BE49-F238E27FC236}">
              <a16:creationId xmlns="" xmlns:a16="http://schemas.microsoft.com/office/drawing/2014/main" id="{00000000-0008-0000-0200-00007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1778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5" name="Picture 55" descr="diam">
          <a:extLst>
            <a:ext uri="{FF2B5EF4-FFF2-40B4-BE49-F238E27FC236}">
              <a16:creationId xmlns="" xmlns:a16="http://schemas.microsoft.com/office/drawing/2014/main" id="{00000000-0008-0000-0200-00007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6" name="Picture 58" descr="diam">
          <a:extLst>
            <a:ext uri="{FF2B5EF4-FFF2-40B4-BE49-F238E27FC236}">
              <a16:creationId xmlns="" xmlns:a16="http://schemas.microsoft.com/office/drawing/2014/main" id="{00000000-0008-0000-0200-00007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7" name="Picture 89" descr="diam">
          <a:extLst>
            <a:ext uri="{FF2B5EF4-FFF2-40B4-BE49-F238E27FC236}">
              <a16:creationId xmlns="" xmlns:a16="http://schemas.microsoft.com/office/drawing/2014/main" id="{00000000-0008-0000-0200-00007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8" name="Picture 90" descr="diam">
          <a:extLst>
            <a:ext uri="{FF2B5EF4-FFF2-40B4-BE49-F238E27FC236}">
              <a16:creationId xmlns="" xmlns:a16="http://schemas.microsoft.com/office/drawing/2014/main" id="{00000000-0008-0000-0200-00007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59" name="Picture 92" descr="diam">
          <a:extLst>
            <a:ext uri="{FF2B5EF4-FFF2-40B4-BE49-F238E27FC236}">
              <a16:creationId xmlns="" xmlns:a16="http://schemas.microsoft.com/office/drawing/2014/main" id="{00000000-0008-0000-0200-00007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60" name="Picture 94" descr="diam">
          <a:extLst>
            <a:ext uri="{FF2B5EF4-FFF2-40B4-BE49-F238E27FC236}">
              <a16:creationId xmlns="" xmlns:a16="http://schemas.microsoft.com/office/drawing/2014/main" id="{00000000-0008-0000-0200-00007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61" name="Picture 96" descr="diam">
          <a:extLst>
            <a:ext uri="{FF2B5EF4-FFF2-40B4-BE49-F238E27FC236}">
              <a16:creationId xmlns="" xmlns:a16="http://schemas.microsoft.com/office/drawing/2014/main" id="{00000000-0008-0000-0200-00007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63500</xdr:colOff>
      <xdr:row>0</xdr:row>
      <xdr:rowOff>114300</xdr:rowOff>
    </xdr:to>
    <xdr:pic>
      <xdr:nvPicPr>
        <xdr:cNvPr id="106362" name="Picture 97" descr="diam">
          <a:extLst>
            <a:ext uri="{FF2B5EF4-FFF2-40B4-BE49-F238E27FC236}">
              <a16:creationId xmlns="" xmlns:a16="http://schemas.microsoft.com/office/drawing/2014/main" id="{00000000-0008-0000-0200-00007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0"/>
          <a:ext cx="63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3" name="Image 146" descr="http://ffvoile.fr/FFV/images/gif/Rond_Noir.gif">
          <a:extLst>
            <a:ext uri="{FF2B5EF4-FFF2-40B4-BE49-F238E27FC236}">
              <a16:creationId xmlns="" xmlns:a16="http://schemas.microsoft.com/office/drawing/2014/main" id="{00000000-0008-0000-0200-00007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699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64" name="Image 147" descr="http://ffvoile.fr/FFV/images/gif/diam.gif">
          <a:extLst>
            <a:ext uri="{FF2B5EF4-FFF2-40B4-BE49-F238E27FC236}">
              <a16:creationId xmlns="" xmlns:a16="http://schemas.microsoft.com/office/drawing/2014/main" id="{00000000-0008-0000-0200-00007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4699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5" name="Image 148" descr="http://ffvoile.fr/FFV/images/gif/Rond_Bleu.gif">
          <a:extLst>
            <a:ext uri="{FF2B5EF4-FFF2-40B4-BE49-F238E27FC236}">
              <a16:creationId xmlns="" xmlns:a16="http://schemas.microsoft.com/office/drawing/2014/main" id="{00000000-0008-0000-0200-00007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604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6" name="Image 149" descr="http://ffvoile.fr/FFV/images/gif/Rond_Rouge.gif">
          <a:extLst>
            <a:ext uri="{FF2B5EF4-FFF2-40B4-BE49-F238E27FC236}">
              <a16:creationId xmlns="" xmlns:a16="http://schemas.microsoft.com/office/drawing/2014/main" id="{00000000-0008-0000-0200-00007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8509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7" name="Image 150" descr="http://ffvoile.fr/FFV/images/gif/Carre_Orange.gif">
          <a:extLst>
            <a:ext uri="{FF2B5EF4-FFF2-40B4-BE49-F238E27FC236}">
              <a16:creationId xmlns="" xmlns:a16="http://schemas.microsoft.com/office/drawing/2014/main" id="{00000000-0008-0000-0200-00007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0414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8" name="Image 151" descr="http://ffvoile.fr/FFV/images/gif/Carre_Orange.gif">
          <a:extLst>
            <a:ext uri="{FF2B5EF4-FFF2-40B4-BE49-F238E27FC236}">
              <a16:creationId xmlns="" xmlns:a16="http://schemas.microsoft.com/office/drawing/2014/main" id="{00000000-0008-0000-0200-00008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2319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69" name="Image 152" descr="http://ffvoile.fr/FFV/images/gif/Carre_Orange.gif">
          <a:extLst>
            <a:ext uri="{FF2B5EF4-FFF2-40B4-BE49-F238E27FC236}">
              <a16:creationId xmlns="" xmlns:a16="http://schemas.microsoft.com/office/drawing/2014/main" id="{00000000-0008-0000-0200-00008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4224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0" name="Image 153" descr="http://ffvoile.fr/FFV/images/gif/Rond_Rouge.gif">
          <a:extLst>
            <a:ext uri="{FF2B5EF4-FFF2-40B4-BE49-F238E27FC236}">
              <a16:creationId xmlns="" xmlns:a16="http://schemas.microsoft.com/office/drawing/2014/main" id="{00000000-0008-0000-0200-00008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6129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1" name="Image 154" descr="http://ffvoile.fr/FFV/images/gif/Rond_Bleu.gif">
          <a:extLst>
            <a:ext uri="{FF2B5EF4-FFF2-40B4-BE49-F238E27FC236}">
              <a16:creationId xmlns="" xmlns:a16="http://schemas.microsoft.com/office/drawing/2014/main" id="{00000000-0008-0000-0200-00008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8034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2" name="Image 155" descr="http://ffvoile.fr/FFV/images/gif/Rond_Rouge.gif">
          <a:extLst>
            <a:ext uri="{FF2B5EF4-FFF2-40B4-BE49-F238E27FC236}">
              <a16:creationId xmlns="" xmlns:a16="http://schemas.microsoft.com/office/drawing/2014/main" id="{00000000-0008-0000-0200-00008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9939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3" name="Image 156" descr="http://www.ffvoile.fr/FFV/images/gif/Carre_Orange.gif">
          <a:extLst>
            <a:ext uri="{FF2B5EF4-FFF2-40B4-BE49-F238E27FC236}">
              <a16:creationId xmlns="" xmlns:a16="http://schemas.microsoft.com/office/drawing/2014/main" id="{00000000-0008-0000-0200-00008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2489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4" name="Image 157" descr="http://www.ffvoile.fr/FFV/images/gif/Rond_Jaune.gif">
          <a:extLst>
            <a:ext uri="{FF2B5EF4-FFF2-40B4-BE49-F238E27FC236}">
              <a16:creationId xmlns="" xmlns:a16="http://schemas.microsoft.com/office/drawing/2014/main" id="{00000000-0008-0000-0200-00008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2679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5" name="Image 158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8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2870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6" name="Image 159" descr="http://www.ffvoile.fr/FFV/images/gif/Rond_Vert.gif">
          <a:extLst>
            <a:ext uri="{FF2B5EF4-FFF2-40B4-BE49-F238E27FC236}">
              <a16:creationId xmlns="" xmlns:a16="http://schemas.microsoft.com/office/drawing/2014/main" id="{00000000-0008-0000-0200-00008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060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77" name="Image 160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8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30607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78" name="Image 161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8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251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79" name="Image 162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8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32512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0" name="Image 163" descr="http://www.ffvoile.fr/FFV/images/gif/Triangle_Rouge.gif">
          <a:extLst>
            <a:ext uri="{FF2B5EF4-FFF2-40B4-BE49-F238E27FC236}">
              <a16:creationId xmlns="" xmlns:a16="http://schemas.microsoft.com/office/drawing/2014/main" id="{00000000-0008-0000-0200-00008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441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1" name="Image 164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8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632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82" name="Image 165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8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36322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3" name="Image 166" descr="http://www.ffvoile.fr/FFV/images/gif/Rond_Vert.gif">
          <a:extLst>
            <a:ext uri="{FF2B5EF4-FFF2-40B4-BE49-F238E27FC236}">
              <a16:creationId xmlns="" xmlns:a16="http://schemas.microsoft.com/office/drawing/2014/main" id="{00000000-0008-0000-0200-00008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822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4" name="Image 167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013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5" name="Image 168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9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203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6" name="Image 169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9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394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7" name="Image 170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584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8" name="Image 171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775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89" name="Image 172" descr="http://www.ffvoile.fr/FFV/images/gif/Triangle_Rouge.gif">
          <a:extLst>
            <a:ext uri="{FF2B5EF4-FFF2-40B4-BE49-F238E27FC236}">
              <a16:creationId xmlns="" xmlns:a16="http://schemas.microsoft.com/office/drawing/2014/main" id="{00000000-0008-0000-0200-00009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4965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0" name="Image 173" descr="http://www.ffvoile.fr/FFV/images/gif/Carre_Orange.gif">
          <a:extLst>
            <a:ext uri="{FF2B5EF4-FFF2-40B4-BE49-F238E27FC236}">
              <a16:creationId xmlns="" xmlns:a16="http://schemas.microsoft.com/office/drawing/2014/main" id="{00000000-0008-0000-0200-00009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5156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1" name="Image 174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5346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2" name="Image 175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8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5537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93" name="Image 176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99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55372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4" name="Image 177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9A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5727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5" name="Image 178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9B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5918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6" name="Image 179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9C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108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97" name="Image 180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9D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61087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398" name="Image 181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9E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299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399" name="Image 182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9F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62992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0" name="Image 183" descr="http://www.ffvoile.fr/FFV/images/gif/Carre_Orange.gif">
          <a:extLst>
            <a:ext uri="{FF2B5EF4-FFF2-40B4-BE49-F238E27FC236}">
              <a16:creationId xmlns="" xmlns:a16="http://schemas.microsoft.com/office/drawing/2014/main" id="{00000000-0008-0000-0200-0000A0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489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1" name="Image 184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A1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680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2" name="Image 185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A2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6870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3" name="Image 186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A3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061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50800</xdr:colOff>
      <xdr:row>0</xdr:row>
      <xdr:rowOff>88900</xdr:rowOff>
    </xdr:to>
    <xdr:pic>
      <xdr:nvPicPr>
        <xdr:cNvPr id="106404" name="Image 187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A4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7061200"/>
          <a:ext cx="5080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5" name="Image 188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A5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251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6" name="Image 189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A6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4422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101600</xdr:rowOff>
    </xdr:to>
    <xdr:pic>
      <xdr:nvPicPr>
        <xdr:cNvPr id="106407" name="Image 190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A79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32700"/>
          <a:ext cx="1524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1" name="Image 100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9309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2" name="Image 10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9474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3" name="Image 102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9639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4" name="Image 103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9804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5" name="Image 104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9969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114300</xdr:rowOff>
    </xdr:to>
    <xdr:pic>
      <xdr:nvPicPr>
        <xdr:cNvPr id="106" name="Image 105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99695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7" name="Image 106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134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8" name="Image 107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299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09" name="Image 108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464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0" name="Image 109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629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1" name="Image 110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795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114300</xdr:rowOff>
    </xdr:to>
    <xdr:pic>
      <xdr:nvPicPr>
        <xdr:cNvPr id="112" name="Image 11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107950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3" name="Image 112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0960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4" name="Image 113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1125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5" name="Image 114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1290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114300</xdr:rowOff>
    </xdr:to>
    <xdr:pic>
      <xdr:nvPicPr>
        <xdr:cNvPr id="116" name="Image 115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112903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203200</xdr:colOff>
      <xdr:row>0</xdr:row>
      <xdr:rowOff>139700</xdr:rowOff>
    </xdr:to>
    <xdr:pic>
      <xdr:nvPicPr>
        <xdr:cNvPr id="117" name="Image 116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11455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18" name="Image 117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21920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19" name="Image 118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26777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0" name="Image 119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300162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1" name="Image 120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33254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2" name="Image 121" descr="http://www.ffvoile.fr/FFV/images/gif/Rond_Noir.gif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381125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85725</xdr:rowOff>
    </xdr:to>
    <xdr:pic>
      <xdr:nvPicPr>
        <xdr:cNvPr id="123" name="Image 122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3811250"/>
          <a:ext cx="57150" cy="85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4" name="Image 123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429702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5" name="Image 124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47828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6" name="Image 125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52685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7" name="Image 126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575435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8" name="Image 127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624012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29" name="Image 128" descr="http://www.ffvoile.fr/FFV/images/gif/Rond_Noir.gif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67259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0" name="Image 129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72116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1" name="Image 130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769745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2" name="Image 131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818322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3" name="Image 132" descr="http://www.ffvoile.fr/FFV/images/gif/Rond_Vert.gif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86690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4" name="Image 133" descr="http://www.ffvoile.fr/FFV/images/gif/Rond_Rouge.gif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93167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5" name="Image 134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99644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6" name="Image 135" descr="http://www.ffvoile.fr/FFV/images/gif/Rond_Bleu.gif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06121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85725</xdr:rowOff>
    </xdr:to>
    <xdr:pic>
      <xdr:nvPicPr>
        <xdr:cNvPr id="137" name="Image 136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612100"/>
          <a:ext cx="57150" cy="85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8" name="Image 137" descr="http://www.ffvoile.fr/FFV/images/gif/Triangle_Bleu.gif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12598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39" name="Image 138" descr="http://www.ffvoile.fr/FFV/images/gif/Rond_Vert.gif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19075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85725</xdr:rowOff>
    </xdr:to>
    <xdr:pic>
      <xdr:nvPicPr>
        <xdr:cNvPr id="140" name="Image 139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1907500"/>
          <a:ext cx="57150" cy="85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41" name="Image 140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2555200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42" name="Image 141" descr="http://www.ffvoile.fr/FFV/images/gif/Triangle_Vert.gif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30409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43" name="Image 142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36886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0</xdr:row>
      <xdr:rowOff>104775</xdr:rowOff>
    </xdr:to>
    <xdr:pic>
      <xdr:nvPicPr>
        <xdr:cNvPr id="144" name="Image 143" descr="http://www.ffvoile.fr/FFV/images/gif/Triangle_Jaune.gif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4336375"/>
          <a:ext cx="15240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85725</xdr:rowOff>
    </xdr:to>
    <xdr:pic>
      <xdr:nvPicPr>
        <xdr:cNvPr id="145" name="Image 144" descr="http://www.ffvoile.fr/FFV/images/gif/diam.gif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4336375"/>
          <a:ext cx="57150" cy="85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228600</xdr:colOff>
      <xdr:row>3</xdr:row>
      <xdr:rowOff>104775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724977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228600</xdr:colOff>
      <xdr:row>4</xdr:row>
      <xdr:rowOff>104775</xdr:rowOff>
    </xdr:to>
    <xdr:sp macro="" textlink="">
      <xdr:nvSpPr>
        <xdr:cNvPr id="1026" name="AutoShape 2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741170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228600</xdr:colOff>
      <xdr:row>5</xdr:row>
      <xdr:rowOff>104775</xdr:rowOff>
    </xdr:to>
    <xdr:sp macro="" textlink="">
      <xdr:nvSpPr>
        <xdr:cNvPr id="1027" name="AutoShape 3">
          <a:extLst>
            <a:ext uri="{FF2B5EF4-FFF2-40B4-BE49-F238E27FC236}">
              <a16:creationId xmlns="" xmlns:a16="http://schemas.microsoft.com/office/drawing/2014/main" id="{00000000-0008-0000-02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757362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6</xdr:row>
      <xdr:rowOff>104775</xdr:rowOff>
    </xdr:to>
    <xdr:sp macro="" textlink="">
      <xdr:nvSpPr>
        <xdr:cNvPr id="1028" name="AutoShap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773555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104775</xdr:rowOff>
    </xdr:to>
    <xdr:sp macro="" textlink="">
      <xdr:nvSpPr>
        <xdr:cNvPr id="1029" name="AutoShape 5">
          <a:extLst>
            <a:ext uri="{FF2B5EF4-FFF2-40B4-BE49-F238E27FC236}">
              <a16:creationId xmlns="" xmlns:a16="http://schemas.microsoft.com/office/drawing/2014/main" id="{00000000-0008-0000-02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789747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228600</xdr:colOff>
      <xdr:row>8</xdr:row>
      <xdr:rowOff>104775</xdr:rowOff>
    </xdr:to>
    <xdr:sp macro="" textlink="">
      <xdr:nvSpPr>
        <xdr:cNvPr id="1030" name="AutoShape 6">
          <a:extLst>
            <a:ext uri="{FF2B5EF4-FFF2-40B4-BE49-F238E27FC236}">
              <a16:creationId xmlns="" xmlns:a16="http://schemas.microsoft.com/office/drawing/2014/main" id="{00000000-0008-0000-02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05940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228600</xdr:colOff>
      <xdr:row>9</xdr:row>
      <xdr:rowOff>104775</xdr:rowOff>
    </xdr:to>
    <xdr:sp macro="" textlink="">
      <xdr:nvSpPr>
        <xdr:cNvPr id="1031" name="AutoShape 7">
          <a:extLst>
            <a:ext uri="{FF2B5EF4-FFF2-40B4-BE49-F238E27FC236}">
              <a16:creationId xmlns="" xmlns:a16="http://schemas.microsoft.com/office/drawing/2014/main" id="{00000000-0008-0000-02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22132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228600</xdr:colOff>
      <xdr:row>10</xdr:row>
      <xdr:rowOff>104775</xdr:rowOff>
    </xdr:to>
    <xdr:sp macro="" textlink="">
      <xdr:nvSpPr>
        <xdr:cNvPr id="1032" name="AutoShape 8">
          <a:extLst>
            <a:ext uri="{FF2B5EF4-FFF2-40B4-BE49-F238E27FC236}">
              <a16:creationId xmlns="" xmlns:a16="http://schemas.microsoft.com/office/drawing/2014/main" id="{00000000-0008-0000-02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38325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228600</xdr:colOff>
      <xdr:row>11</xdr:row>
      <xdr:rowOff>104775</xdr:rowOff>
    </xdr:to>
    <xdr:sp macro="" textlink="">
      <xdr:nvSpPr>
        <xdr:cNvPr id="1033" name="AutoShape 9">
          <a:extLst>
            <a:ext uri="{FF2B5EF4-FFF2-40B4-BE49-F238E27FC236}">
              <a16:creationId xmlns="" xmlns:a16="http://schemas.microsoft.com/office/drawing/2014/main" id="{00000000-0008-0000-02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54517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228600</xdr:colOff>
      <xdr:row>12</xdr:row>
      <xdr:rowOff>104775</xdr:rowOff>
    </xdr:to>
    <xdr:sp macro="" textlink="">
      <xdr:nvSpPr>
        <xdr:cNvPr id="1034" name="AutoShape 10">
          <a:extLst>
            <a:ext uri="{FF2B5EF4-FFF2-40B4-BE49-F238E27FC236}">
              <a16:creationId xmlns="" xmlns:a16="http://schemas.microsoft.com/office/drawing/2014/main" id="{00000000-0008-0000-02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70710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228600</xdr:colOff>
      <xdr:row>13</xdr:row>
      <xdr:rowOff>104775</xdr:rowOff>
    </xdr:to>
    <xdr:sp macro="" textlink="">
      <xdr:nvSpPr>
        <xdr:cNvPr id="1035" name="AutoShape 11">
          <a:extLst>
            <a:ext uri="{FF2B5EF4-FFF2-40B4-BE49-F238E27FC236}">
              <a16:creationId xmlns="" xmlns:a16="http://schemas.microsoft.com/office/drawing/2014/main" id="{00000000-0008-0000-02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886902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66675</xdr:colOff>
      <xdr:row>13</xdr:row>
      <xdr:rowOff>104775</xdr:rowOff>
    </xdr:to>
    <xdr:sp macro="" textlink="">
      <xdr:nvSpPr>
        <xdr:cNvPr id="1036" name="AutoShape 12">
          <a:extLst>
            <a:ext uri="{FF2B5EF4-FFF2-40B4-BE49-F238E27FC236}">
              <a16:creationId xmlns="" xmlns:a16="http://schemas.microsoft.com/office/drawing/2014/main" id="{00000000-0008-0000-02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239125" y="18869025"/>
          <a:ext cx="24765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228600</xdr:colOff>
      <xdr:row>14</xdr:row>
      <xdr:rowOff>104775</xdr:rowOff>
    </xdr:to>
    <xdr:sp macro="" textlink="">
      <xdr:nvSpPr>
        <xdr:cNvPr id="1037" name="AutoShape 13">
          <a:extLst>
            <a:ext uri="{FF2B5EF4-FFF2-40B4-BE49-F238E27FC236}">
              <a16:creationId xmlns="" xmlns:a16="http://schemas.microsoft.com/office/drawing/2014/main" id="{00000000-0008-0000-02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903095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228600</xdr:colOff>
      <xdr:row>15</xdr:row>
      <xdr:rowOff>104775</xdr:rowOff>
    </xdr:to>
    <xdr:sp macro="" textlink="">
      <xdr:nvSpPr>
        <xdr:cNvPr id="1038" name="AutoShape 14">
          <a:extLst>
            <a:ext uri="{FF2B5EF4-FFF2-40B4-BE49-F238E27FC236}">
              <a16:creationId xmlns="" xmlns:a16="http://schemas.microsoft.com/office/drawing/2014/main" id="{00000000-0008-0000-02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9192875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228600</xdr:colOff>
      <xdr:row>16</xdr:row>
      <xdr:rowOff>104775</xdr:rowOff>
    </xdr:to>
    <xdr:sp macro="" textlink="">
      <xdr:nvSpPr>
        <xdr:cNvPr id="1039" name="AutoShape 15">
          <a:extLst>
            <a:ext uri="{FF2B5EF4-FFF2-40B4-BE49-F238E27FC236}">
              <a16:creationId xmlns="" xmlns:a16="http://schemas.microsoft.com/office/drawing/2014/main" id="{00000000-0008-0000-02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7400925" y="19354800"/>
          <a:ext cx="2286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39</xdr:row>
      <xdr:rowOff>139700</xdr:rowOff>
    </xdr:to>
    <xdr:pic>
      <xdr:nvPicPr>
        <xdr:cNvPr id="162" name="Image 161">
          <a:extLst>
            <a:ext uri="{FF2B5EF4-FFF2-40B4-BE49-F238E27FC236}">
              <a16:creationId xmlns="" xmlns:a16="http://schemas.microsoft.com/office/drawing/2014/main" id="{49493F2D-6792-6144-9C15-4C262732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23469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40</xdr:row>
      <xdr:rowOff>139700</xdr:rowOff>
    </xdr:to>
    <xdr:pic>
      <xdr:nvPicPr>
        <xdr:cNvPr id="163" name="Image 162">
          <a:extLst>
            <a:ext uri="{FF2B5EF4-FFF2-40B4-BE49-F238E27FC236}">
              <a16:creationId xmlns="" xmlns:a16="http://schemas.microsoft.com/office/drawing/2014/main" id="{12A7DBCB-A70F-4D45-9EF0-52F65E25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3634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114300</xdr:rowOff>
    </xdr:to>
    <xdr:pic>
      <xdr:nvPicPr>
        <xdr:cNvPr id="164" name="Image 163">
          <a:extLst>
            <a:ext uri="{FF2B5EF4-FFF2-40B4-BE49-F238E27FC236}">
              <a16:creationId xmlns="" xmlns:a16="http://schemas.microsoft.com/office/drawing/2014/main" id="{C789D5DA-14B3-B744-87EC-84653F42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236347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41</xdr:row>
      <xdr:rowOff>139700</xdr:rowOff>
    </xdr:to>
    <xdr:pic>
      <xdr:nvPicPr>
        <xdr:cNvPr id="165" name="Image 164">
          <a:extLst>
            <a:ext uri="{FF2B5EF4-FFF2-40B4-BE49-F238E27FC236}">
              <a16:creationId xmlns="" xmlns:a16="http://schemas.microsoft.com/office/drawing/2014/main" id="{94655DC0-0044-6C4B-A4F8-A6CA9C69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3799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203200</xdr:colOff>
      <xdr:row>42</xdr:row>
      <xdr:rowOff>139700</xdr:rowOff>
    </xdr:to>
    <xdr:pic>
      <xdr:nvPicPr>
        <xdr:cNvPr id="166" name="Image 165">
          <a:extLst>
            <a:ext uri="{FF2B5EF4-FFF2-40B4-BE49-F238E27FC236}">
              <a16:creationId xmlns="" xmlns:a16="http://schemas.microsoft.com/office/drawing/2014/main" id="{EEEA1ED9-D8B8-4545-AA34-B0226B39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3964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203200</xdr:colOff>
      <xdr:row>43</xdr:row>
      <xdr:rowOff>139700</xdr:rowOff>
    </xdr:to>
    <xdr:pic>
      <xdr:nvPicPr>
        <xdr:cNvPr id="167" name="Image 166">
          <a:extLst>
            <a:ext uri="{FF2B5EF4-FFF2-40B4-BE49-F238E27FC236}">
              <a16:creationId xmlns="" xmlns:a16="http://schemas.microsoft.com/office/drawing/2014/main" id="{6504AED2-1E9C-1247-90D5-6CAFE805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130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203200</xdr:colOff>
      <xdr:row>44</xdr:row>
      <xdr:rowOff>139700</xdr:rowOff>
    </xdr:to>
    <xdr:pic>
      <xdr:nvPicPr>
        <xdr:cNvPr id="168" name="Image 167">
          <a:extLst>
            <a:ext uri="{FF2B5EF4-FFF2-40B4-BE49-F238E27FC236}">
              <a16:creationId xmlns="" xmlns:a16="http://schemas.microsoft.com/office/drawing/2014/main" id="{C5DF73D0-212B-6E44-ADB1-40121EBF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29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203200</xdr:colOff>
      <xdr:row>45</xdr:row>
      <xdr:rowOff>139700</xdr:rowOff>
    </xdr:to>
    <xdr:pic>
      <xdr:nvPicPr>
        <xdr:cNvPr id="169" name="Image 168">
          <a:extLst>
            <a:ext uri="{FF2B5EF4-FFF2-40B4-BE49-F238E27FC236}">
              <a16:creationId xmlns="" xmlns:a16="http://schemas.microsoft.com/office/drawing/2014/main" id="{28D6572A-D8D4-CE4D-B084-02AC2B26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46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203200</xdr:colOff>
      <xdr:row>46</xdr:row>
      <xdr:rowOff>139700</xdr:rowOff>
    </xdr:to>
    <xdr:pic>
      <xdr:nvPicPr>
        <xdr:cNvPr id="170" name="Image 169">
          <a:extLst>
            <a:ext uri="{FF2B5EF4-FFF2-40B4-BE49-F238E27FC236}">
              <a16:creationId xmlns="" xmlns:a16="http://schemas.microsoft.com/office/drawing/2014/main" id="{090B6267-34DB-274D-B267-6ACF71D1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62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203200</xdr:colOff>
      <xdr:row>47</xdr:row>
      <xdr:rowOff>139700</xdr:rowOff>
    </xdr:to>
    <xdr:pic>
      <xdr:nvPicPr>
        <xdr:cNvPr id="171" name="Image 170">
          <a:extLst>
            <a:ext uri="{FF2B5EF4-FFF2-40B4-BE49-F238E27FC236}">
              <a16:creationId xmlns="" xmlns:a16="http://schemas.microsoft.com/office/drawing/2014/main" id="{329027EE-CE83-D74E-8701-21EE1FB8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79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203200</xdr:colOff>
      <xdr:row>48</xdr:row>
      <xdr:rowOff>139700</xdr:rowOff>
    </xdr:to>
    <xdr:pic>
      <xdr:nvPicPr>
        <xdr:cNvPr id="172" name="Image 171">
          <a:extLst>
            <a:ext uri="{FF2B5EF4-FFF2-40B4-BE49-F238E27FC236}">
              <a16:creationId xmlns="" xmlns:a16="http://schemas.microsoft.com/office/drawing/2014/main" id="{DD3FC926-B616-0F44-B1EB-7E725647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495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203200</xdr:colOff>
      <xdr:row>49</xdr:row>
      <xdr:rowOff>139700</xdr:rowOff>
    </xdr:to>
    <xdr:pic>
      <xdr:nvPicPr>
        <xdr:cNvPr id="173" name="Image 172">
          <a:extLst>
            <a:ext uri="{FF2B5EF4-FFF2-40B4-BE49-F238E27FC236}">
              <a16:creationId xmlns="" xmlns:a16="http://schemas.microsoft.com/office/drawing/2014/main" id="{4A581A4C-3EFE-F04B-B656-BC275DB9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12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203200</xdr:colOff>
      <xdr:row>50</xdr:row>
      <xdr:rowOff>139700</xdr:rowOff>
    </xdr:to>
    <xdr:pic>
      <xdr:nvPicPr>
        <xdr:cNvPr id="174" name="Image 173">
          <a:extLst>
            <a:ext uri="{FF2B5EF4-FFF2-40B4-BE49-F238E27FC236}">
              <a16:creationId xmlns="" xmlns:a16="http://schemas.microsoft.com/office/drawing/2014/main" id="{D7B0C175-E564-E248-BA70-0770B5DC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28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114300</xdr:rowOff>
    </xdr:to>
    <xdr:pic>
      <xdr:nvPicPr>
        <xdr:cNvPr id="175" name="Image 174">
          <a:extLst>
            <a:ext uri="{FF2B5EF4-FFF2-40B4-BE49-F238E27FC236}">
              <a16:creationId xmlns="" xmlns:a16="http://schemas.microsoft.com/office/drawing/2014/main" id="{C4B7AD7E-41C0-4E4B-8E33-744BAACB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252857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203200</xdr:colOff>
      <xdr:row>51</xdr:row>
      <xdr:rowOff>139700</xdr:rowOff>
    </xdr:to>
    <xdr:pic>
      <xdr:nvPicPr>
        <xdr:cNvPr id="176" name="Image 175">
          <a:extLst>
            <a:ext uri="{FF2B5EF4-FFF2-40B4-BE49-F238E27FC236}">
              <a16:creationId xmlns="" xmlns:a16="http://schemas.microsoft.com/office/drawing/2014/main" id="{4BFBEFC9-2BBA-3646-B32F-3308035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45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203200</xdr:colOff>
      <xdr:row>52</xdr:row>
      <xdr:rowOff>139700</xdr:rowOff>
    </xdr:to>
    <xdr:pic>
      <xdr:nvPicPr>
        <xdr:cNvPr id="177" name="Image 176">
          <a:extLst>
            <a:ext uri="{FF2B5EF4-FFF2-40B4-BE49-F238E27FC236}">
              <a16:creationId xmlns="" xmlns:a16="http://schemas.microsoft.com/office/drawing/2014/main" id="{0440249C-A7FB-2D46-95E4-1FB73439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61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203200</xdr:colOff>
      <xdr:row>53</xdr:row>
      <xdr:rowOff>139700</xdr:rowOff>
    </xdr:to>
    <xdr:pic>
      <xdr:nvPicPr>
        <xdr:cNvPr id="178" name="Image 177">
          <a:extLst>
            <a:ext uri="{FF2B5EF4-FFF2-40B4-BE49-F238E27FC236}">
              <a16:creationId xmlns="" xmlns:a16="http://schemas.microsoft.com/office/drawing/2014/main" id="{D6E9EB6F-544E-CE44-AEB7-4697AD5F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78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203200</xdr:colOff>
      <xdr:row>54</xdr:row>
      <xdr:rowOff>139700</xdr:rowOff>
    </xdr:to>
    <xdr:pic>
      <xdr:nvPicPr>
        <xdr:cNvPr id="179" name="Image 178">
          <a:extLst>
            <a:ext uri="{FF2B5EF4-FFF2-40B4-BE49-F238E27FC236}">
              <a16:creationId xmlns="" xmlns:a16="http://schemas.microsoft.com/office/drawing/2014/main" id="{BB3A0419-B1D7-AC4A-ADDD-883CE5D5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594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203200</xdr:colOff>
      <xdr:row>57</xdr:row>
      <xdr:rowOff>139700</xdr:rowOff>
    </xdr:to>
    <xdr:pic>
      <xdr:nvPicPr>
        <xdr:cNvPr id="180" name="Image 179">
          <a:extLst>
            <a:ext uri="{FF2B5EF4-FFF2-40B4-BE49-F238E27FC236}">
              <a16:creationId xmlns="" xmlns:a16="http://schemas.microsoft.com/office/drawing/2014/main" id="{B8777403-04A6-9447-BA52-724DD922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2644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203200</xdr:colOff>
      <xdr:row>58</xdr:row>
      <xdr:rowOff>139700</xdr:rowOff>
    </xdr:to>
    <xdr:pic>
      <xdr:nvPicPr>
        <xdr:cNvPr id="181" name="Image 180">
          <a:extLst>
            <a:ext uri="{FF2B5EF4-FFF2-40B4-BE49-F238E27FC236}">
              <a16:creationId xmlns="" xmlns:a16="http://schemas.microsoft.com/office/drawing/2014/main" id="{ED99B921-871A-1A4D-8DD5-BB4969AF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660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203200</xdr:colOff>
      <xdr:row>59</xdr:row>
      <xdr:rowOff>139700</xdr:rowOff>
    </xdr:to>
    <xdr:pic>
      <xdr:nvPicPr>
        <xdr:cNvPr id="182" name="Image 181">
          <a:extLst>
            <a:ext uri="{FF2B5EF4-FFF2-40B4-BE49-F238E27FC236}">
              <a16:creationId xmlns="" xmlns:a16="http://schemas.microsoft.com/office/drawing/2014/main" id="{3D21AB5A-B509-5140-8E51-E1179160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677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203200</xdr:colOff>
      <xdr:row>60</xdr:row>
      <xdr:rowOff>139700</xdr:rowOff>
    </xdr:to>
    <xdr:pic>
      <xdr:nvPicPr>
        <xdr:cNvPr id="183" name="Image 182">
          <a:extLst>
            <a:ext uri="{FF2B5EF4-FFF2-40B4-BE49-F238E27FC236}">
              <a16:creationId xmlns="" xmlns:a16="http://schemas.microsoft.com/office/drawing/2014/main" id="{B50B0FB5-3026-6A4D-81A2-E7007A65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693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203200</xdr:colOff>
      <xdr:row>61</xdr:row>
      <xdr:rowOff>139700</xdr:rowOff>
    </xdr:to>
    <xdr:pic>
      <xdr:nvPicPr>
        <xdr:cNvPr id="184" name="Image 183">
          <a:extLst>
            <a:ext uri="{FF2B5EF4-FFF2-40B4-BE49-F238E27FC236}">
              <a16:creationId xmlns="" xmlns:a16="http://schemas.microsoft.com/office/drawing/2014/main" id="{80C842AD-66AF-7B4E-A1D1-20BD0BEA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10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203200</xdr:colOff>
      <xdr:row>62</xdr:row>
      <xdr:rowOff>139700</xdr:rowOff>
    </xdr:to>
    <xdr:pic>
      <xdr:nvPicPr>
        <xdr:cNvPr id="185" name="Image 184">
          <a:extLst>
            <a:ext uri="{FF2B5EF4-FFF2-40B4-BE49-F238E27FC236}">
              <a16:creationId xmlns="" xmlns:a16="http://schemas.microsoft.com/office/drawing/2014/main" id="{DF72ADDC-FBA1-CF44-BC65-49D9F4C6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26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203200</xdr:colOff>
      <xdr:row>63</xdr:row>
      <xdr:rowOff>139700</xdr:rowOff>
    </xdr:to>
    <xdr:pic>
      <xdr:nvPicPr>
        <xdr:cNvPr id="186" name="Image 185">
          <a:extLst>
            <a:ext uri="{FF2B5EF4-FFF2-40B4-BE49-F238E27FC236}">
              <a16:creationId xmlns="" xmlns:a16="http://schemas.microsoft.com/office/drawing/2014/main" id="{816BBD6B-66C7-2346-B47E-C73AA25A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43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203200</xdr:colOff>
      <xdr:row>64</xdr:row>
      <xdr:rowOff>139700</xdr:rowOff>
    </xdr:to>
    <xdr:pic>
      <xdr:nvPicPr>
        <xdr:cNvPr id="187" name="Image 186">
          <a:extLst>
            <a:ext uri="{FF2B5EF4-FFF2-40B4-BE49-F238E27FC236}">
              <a16:creationId xmlns="" xmlns:a16="http://schemas.microsoft.com/office/drawing/2014/main" id="{5973BD67-C5EB-5843-AA5A-24DE14F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59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203200</xdr:colOff>
      <xdr:row>65</xdr:row>
      <xdr:rowOff>139700</xdr:rowOff>
    </xdr:to>
    <xdr:pic>
      <xdr:nvPicPr>
        <xdr:cNvPr id="188" name="Image 187">
          <a:extLst>
            <a:ext uri="{FF2B5EF4-FFF2-40B4-BE49-F238E27FC236}">
              <a16:creationId xmlns="" xmlns:a16="http://schemas.microsoft.com/office/drawing/2014/main" id="{5426E0F2-4A79-0C48-8A90-C26F2506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76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203200</xdr:colOff>
      <xdr:row>66</xdr:row>
      <xdr:rowOff>139700</xdr:rowOff>
    </xdr:to>
    <xdr:pic>
      <xdr:nvPicPr>
        <xdr:cNvPr id="189" name="Image 188">
          <a:extLst>
            <a:ext uri="{FF2B5EF4-FFF2-40B4-BE49-F238E27FC236}">
              <a16:creationId xmlns="" xmlns:a16="http://schemas.microsoft.com/office/drawing/2014/main" id="{832580DB-6CFA-F241-92DC-4310C15C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792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203200</xdr:colOff>
      <xdr:row>67</xdr:row>
      <xdr:rowOff>139700</xdr:rowOff>
    </xdr:to>
    <xdr:pic>
      <xdr:nvPicPr>
        <xdr:cNvPr id="190" name="Image 189">
          <a:extLst>
            <a:ext uri="{FF2B5EF4-FFF2-40B4-BE49-F238E27FC236}">
              <a16:creationId xmlns="" xmlns:a16="http://schemas.microsoft.com/office/drawing/2014/main" id="{A1772D5C-B188-6E44-83C3-64C88D52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092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203200</xdr:colOff>
      <xdr:row>68</xdr:row>
      <xdr:rowOff>139700</xdr:rowOff>
    </xdr:to>
    <xdr:pic>
      <xdr:nvPicPr>
        <xdr:cNvPr id="191" name="Image 190">
          <a:extLst>
            <a:ext uri="{FF2B5EF4-FFF2-40B4-BE49-F238E27FC236}">
              <a16:creationId xmlns="" xmlns:a16="http://schemas.microsoft.com/office/drawing/2014/main" id="{D603FCC2-E85E-DC43-AD7A-ED042AC6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25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203200</xdr:colOff>
      <xdr:row>69</xdr:row>
      <xdr:rowOff>139700</xdr:rowOff>
    </xdr:to>
    <xdr:pic>
      <xdr:nvPicPr>
        <xdr:cNvPr id="192" name="Image 191">
          <a:extLst>
            <a:ext uri="{FF2B5EF4-FFF2-40B4-BE49-F238E27FC236}">
              <a16:creationId xmlns="" xmlns:a16="http://schemas.microsoft.com/office/drawing/2014/main" id="{0FFE1DCA-B6C9-FF49-B686-538FC78F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42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203200</xdr:colOff>
      <xdr:row>70</xdr:row>
      <xdr:rowOff>139700</xdr:rowOff>
    </xdr:to>
    <xdr:pic>
      <xdr:nvPicPr>
        <xdr:cNvPr id="193" name="Image 192">
          <a:extLst>
            <a:ext uri="{FF2B5EF4-FFF2-40B4-BE49-F238E27FC236}">
              <a16:creationId xmlns="" xmlns:a16="http://schemas.microsoft.com/office/drawing/2014/main" id="{29A273CE-221B-E341-8163-837089C5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58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203200</xdr:colOff>
      <xdr:row>71</xdr:row>
      <xdr:rowOff>139700</xdr:rowOff>
    </xdr:to>
    <xdr:pic>
      <xdr:nvPicPr>
        <xdr:cNvPr id="194" name="Image 193">
          <a:extLst>
            <a:ext uri="{FF2B5EF4-FFF2-40B4-BE49-F238E27FC236}">
              <a16:creationId xmlns="" xmlns:a16="http://schemas.microsoft.com/office/drawing/2014/main" id="{50B55B96-BE9B-014D-AC53-F3D7F23A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752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203200</xdr:colOff>
      <xdr:row>72</xdr:row>
      <xdr:rowOff>139700</xdr:rowOff>
    </xdr:to>
    <xdr:pic>
      <xdr:nvPicPr>
        <xdr:cNvPr id="195" name="Image 194">
          <a:extLst>
            <a:ext uri="{FF2B5EF4-FFF2-40B4-BE49-F238E27FC236}">
              <a16:creationId xmlns="" xmlns:a16="http://schemas.microsoft.com/office/drawing/2014/main" id="{2CFA03BC-4869-AF4D-9BDB-6A88AB5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8917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203200</xdr:colOff>
      <xdr:row>73</xdr:row>
      <xdr:rowOff>139700</xdr:rowOff>
    </xdr:to>
    <xdr:pic>
      <xdr:nvPicPr>
        <xdr:cNvPr id="196" name="Image 195">
          <a:extLst>
            <a:ext uri="{FF2B5EF4-FFF2-40B4-BE49-F238E27FC236}">
              <a16:creationId xmlns="" xmlns:a16="http://schemas.microsoft.com/office/drawing/2014/main" id="{26FC10DB-9569-ED41-822C-0ECCB388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0830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203200</xdr:colOff>
      <xdr:row>74</xdr:row>
      <xdr:rowOff>139700</xdr:rowOff>
    </xdr:to>
    <xdr:pic>
      <xdr:nvPicPr>
        <xdr:cNvPr id="197" name="Image 196">
          <a:extLst>
            <a:ext uri="{FF2B5EF4-FFF2-40B4-BE49-F238E27FC236}">
              <a16:creationId xmlns="" xmlns:a16="http://schemas.microsoft.com/office/drawing/2014/main" id="{224763AB-FACA-044C-AC9E-54681067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2481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203200</xdr:colOff>
      <xdr:row>75</xdr:row>
      <xdr:rowOff>139700</xdr:rowOff>
    </xdr:to>
    <xdr:pic>
      <xdr:nvPicPr>
        <xdr:cNvPr id="198" name="Image 197">
          <a:extLst>
            <a:ext uri="{FF2B5EF4-FFF2-40B4-BE49-F238E27FC236}">
              <a16:creationId xmlns="" xmlns:a16="http://schemas.microsoft.com/office/drawing/2014/main" id="{FB52766A-45A3-674D-B718-D80F9D5C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4132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114300</xdr:rowOff>
    </xdr:to>
    <xdr:pic>
      <xdr:nvPicPr>
        <xdr:cNvPr id="199" name="Image 198">
          <a:extLst>
            <a:ext uri="{FF2B5EF4-FFF2-40B4-BE49-F238E27FC236}">
              <a16:creationId xmlns="" xmlns:a16="http://schemas.microsoft.com/office/drawing/2014/main" id="{D61F84F3-FFE5-354F-BA79-4753308C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294132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203200</xdr:colOff>
      <xdr:row>76</xdr:row>
      <xdr:rowOff>139700</xdr:rowOff>
    </xdr:to>
    <xdr:pic>
      <xdr:nvPicPr>
        <xdr:cNvPr id="200" name="Image 199">
          <a:extLst>
            <a:ext uri="{FF2B5EF4-FFF2-40B4-BE49-F238E27FC236}">
              <a16:creationId xmlns="" xmlns:a16="http://schemas.microsoft.com/office/drawing/2014/main" id="{413E4949-66AB-764A-86D4-738CEDEE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5783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114300</xdr:rowOff>
    </xdr:to>
    <xdr:pic>
      <xdr:nvPicPr>
        <xdr:cNvPr id="201" name="Image 200">
          <a:extLst>
            <a:ext uri="{FF2B5EF4-FFF2-40B4-BE49-F238E27FC236}">
              <a16:creationId xmlns="" xmlns:a16="http://schemas.microsoft.com/office/drawing/2014/main" id="{C7187899-FD5E-744F-8876-0C4B1249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295783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203200</xdr:colOff>
      <xdr:row>77</xdr:row>
      <xdr:rowOff>139700</xdr:rowOff>
    </xdr:to>
    <xdr:pic>
      <xdr:nvPicPr>
        <xdr:cNvPr id="202" name="Image 201">
          <a:extLst>
            <a:ext uri="{FF2B5EF4-FFF2-40B4-BE49-F238E27FC236}">
              <a16:creationId xmlns="" xmlns:a16="http://schemas.microsoft.com/office/drawing/2014/main" id="{D2D38104-A96C-024A-89F8-19ECA76D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7434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203200</xdr:colOff>
      <xdr:row>78</xdr:row>
      <xdr:rowOff>139700</xdr:rowOff>
    </xdr:to>
    <xdr:pic>
      <xdr:nvPicPr>
        <xdr:cNvPr id="203" name="Image 202">
          <a:extLst>
            <a:ext uri="{FF2B5EF4-FFF2-40B4-BE49-F238E27FC236}">
              <a16:creationId xmlns="" xmlns:a16="http://schemas.microsoft.com/office/drawing/2014/main" id="{DE94B654-64AE-B34A-A97E-BC9C0AF5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99085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114300</xdr:rowOff>
    </xdr:to>
    <xdr:pic>
      <xdr:nvPicPr>
        <xdr:cNvPr id="204" name="Image 203">
          <a:extLst>
            <a:ext uri="{FF2B5EF4-FFF2-40B4-BE49-F238E27FC236}">
              <a16:creationId xmlns="" xmlns:a16="http://schemas.microsoft.com/office/drawing/2014/main" id="{553560F3-E791-3247-B1D0-4CEAF861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299085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203200</xdr:colOff>
      <xdr:row>79</xdr:row>
      <xdr:rowOff>139700</xdr:rowOff>
    </xdr:to>
    <xdr:pic>
      <xdr:nvPicPr>
        <xdr:cNvPr id="205" name="Image 204">
          <a:extLst>
            <a:ext uri="{FF2B5EF4-FFF2-40B4-BE49-F238E27FC236}">
              <a16:creationId xmlns="" xmlns:a16="http://schemas.microsoft.com/office/drawing/2014/main" id="{8CB9E6E6-955B-4D4B-8E00-EE9B4A20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00736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114300</xdr:rowOff>
    </xdr:to>
    <xdr:pic>
      <xdr:nvPicPr>
        <xdr:cNvPr id="206" name="Image 205">
          <a:extLst>
            <a:ext uri="{FF2B5EF4-FFF2-40B4-BE49-F238E27FC236}">
              <a16:creationId xmlns="" xmlns:a16="http://schemas.microsoft.com/office/drawing/2014/main" id="{A2BF93B9-81A4-4847-B575-89275BFF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300736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203200</xdr:colOff>
      <xdr:row>80</xdr:row>
      <xdr:rowOff>139700</xdr:rowOff>
    </xdr:to>
    <xdr:pic>
      <xdr:nvPicPr>
        <xdr:cNvPr id="207" name="Image 206">
          <a:extLst>
            <a:ext uri="{FF2B5EF4-FFF2-40B4-BE49-F238E27FC236}">
              <a16:creationId xmlns="" xmlns:a16="http://schemas.microsoft.com/office/drawing/2014/main" id="{F852643E-4997-FB49-95FA-9E4A7267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02387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76200</xdr:colOff>
      <xdr:row>80</xdr:row>
      <xdr:rowOff>114300</xdr:rowOff>
    </xdr:to>
    <xdr:pic>
      <xdr:nvPicPr>
        <xdr:cNvPr id="208" name="Image 207">
          <a:extLst>
            <a:ext uri="{FF2B5EF4-FFF2-40B4-BE49-F238E27FC236}">
              <a16:creationId xmlns="" xmlns:a16="http://schemas.microsoft.com/office/drawing/2014/main" id="{A351CA21-57E1-8C47-84E3-03E82486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302387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203200</xdr:colOff>
      <xdr:row>81</xdr:row>
      <xdr:rowOff>139700</xdr:rowOff>
    </xdr:to>
    <xdr:pic>
      <xdr:nvPicPr>
        <xdr:cNvPr id="209" name="Image 208">
          <a:extLst>
            <a:ext uri="{FF2B5EF4-FFF2-40B4-BE49-F238E27FC236}">
              <a16:creationId xmlns="" xmlns:a16="http://schemas.microsoft.com/office/drawing/2014/main" id="{DDFF05FD-1010-7E4C-AFDA-BC12B802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04038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114300</xdr:rowOff>
    </xdr:to>
    <xdr:pic>
      <xdr:nvPicPr>
        <xdr:cNvPr id="210" name="Image 209">
          <a:extLst>
            <a:ext uri="{FF2B5EF4-FFF2-40B4-BE49-F238E27FC236}">
              <a16:creationId xmlns="" xmlns:a16="http://schemas.microsoft.com/office/drawing/2014/main" id="{C95060DC-2379-AF40-8565-A52DC75D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30403800"/>
          <a:ext cx="762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203200</xdr:colOff>
      <xdr:row>82</xdr:row>
      <xdr:rowOff>139700</xdr:rowOff>
    </xdr:to>
    <xdr:pic>
      <xdr:nvPicPr>
        <xdr:cNvPr id="211" name="Image 210">
          <a:extLst>
            <a:ext uri="{FF2B5EF4-FFF2-40B4-BE49-F238E27FC236}">
              <a16:creationId xmlns="" xmlns:a16="http://schemas.microsoft.com/office/drawing/2014/main" id="{D4172DBF-918F-894C-9C6C-2FBF0A47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0568900"/>
          <a:ext cx="203200" cy="13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fvoile.fr/ffv/sportif/cif/cif_detail.aspx?NoLicence=0457841T&amp;AnneeSportive=" TargetMode="External"/><Relationship Id="rId18" Type="http://schemas.openxmlformats.org/officeDocument/2006/relationships/hyperlink" Target="https://www.ffvoile.fr/ffv/sportif/cif/cif_detail.aspx?NoLicence=0987930U&amp;AnneeSportive=" TargetMode="External"/><Relationship Id="rId26" Type="http://schemas.openxmlformats.org/officeDocument/2006/relationships/hyperlink" Target="https://www.ffvoile.fr/ffv/sportif/cif/cif_detail.aspx?NoLicence=1429141P&amp;AnneeSportive=" TargetMode="External"/><Relationship Id="rId39" Type="http://schemas.openxmlformats.org/officeDocument/2006/relationships/hyperlink" Target="http://www.ffvoile.fr/ffv/sportif/cif/cif_detail.aspx?NoLicence=0488512S&amp;AnneeSportive=" TargetMode="External"/><Relationship Id="rId21" Type="http://schemas.openxmlformats.org/officeDocument/2006/relationships/hyperlink" Target="https://www.ffvoile.fr/ffv/sportif/cif/cif_detail.aspx?NoLicence=1365353T&amp;AnneeSportive=" TargetMode="External"/><Relationship Id="rId34" Type="http://schemas.openxmlformats.org/officeDocument/2006/relationships/hyperlink" Target="http://www.ffvoile.fr/ffv/sportif/cif/cif_detail.aspx?NoLicence=0187215R&amp;AnneeSportive=" TargetMode="External"/><Relationship Id="rId42" Type="http://schemas.openxmlformats.org/officeDocument/2006/relationships/hyperlink" Target="http://www.ffvoile.fr/ffv/sportif/cif/cif_detail.aspx?NoLicence=0425763D&amp;AnneeSportive=" TargetMode="External"/><Relationship Id="rId47" Type="http://schemas.openxmlformats.org/officeDocument/2006/relationships/hyperlink" Target="http://www.ffvoile.fr/ffv/sportif/cif/cif_detail.aspx?NoLicence=1410959Z&amp;AnneeSportive=" TargetMode="External"/><Relationship Id="rId50" Type="http://schemas.openxmlformats.org/officeDocument/2006/relationships/hyperlink" Target="http://www.ffvoile.fr/ffv/sportif/cif/cif_detail.aspx?NoLicence=1335068W&amp;AnneeSportive=" TargetMode="External"/><Relationship Id="rId55" Type="http://schemas.openxmlformats.org/officeDocument/2006/relationships/hyperlink" Target="http://www.ffvoile.fr/ffv/sportif/cif/cif_detail.aspx?NoLicence=1439078Q&amp;AnneeSportive=" TargetMode="External"/><Relationship Id="rId7" Type="http://schemas.openxmlformats.org/officeDocument/2006/relationships/hyperlink" Target="https://www.ffvoile.fr/ffv/sportif/cif/cif_detail.aspx?NoLicence=0032041B&amp;AnneeSportive=" TargetMode="External"/><Relationship Id="rId12" Type="http://schemas.openxmlformats.org/officeDocument/2006/relationships/hyperlink" Target="https://www.ffvoile.fr/ffv/sportif/cif/cif_detail.aspx?NoLicence=0500259D&amp;AnneeSportive=" TargetMode="External"/><Relationship Id="rId17" Type="http://schemas.openxmlformats.org/officeDocument/2006/relationships/hyperlink" Target="https://www.ffvoile.fr/ffv/sportif/cif/cif_detail.aspx?NoLicence=1369354L&amp;AnneeSportive=" TargetMode="External"/><Relationship Id="rId25" Type="http://schemas.openxmlformats.org/officeDocument/2006/relationships/hyperlink" Target="https://www.ffvoile.fr/ffv/sportif/cif/cif_detail.aspx?NoLicence=0542918Q&amp;AnneeSportive=" TargetMode="External"/><Relationship Id="rId33" Type="http://schemas.openxmlformats.org/officeDocument/2006/relationships/hyperlink" Target="http://www.ffvoile.fr/ffv/sportif/cif/cif_detail.aspx?NoLicence=1007882C&amp;AnneeSportive=" TargetMode="External"/><Relationship Id="rId38" Type="http://schemas.openxmlformats.org/officeDocument/2006/relationships/hyperlink" Target="http://www.ffvoile.fr/ffv/sportif/cif/cif_detail.aspx?NoLicence=1334115D&amp;AnneeSportive=" TargetMode="External"/><Relationship Id="rId46" Type="http://schemas.openxmlformats.org/officeDocument/2006/relationships/hyperlink" Target="http://www.ffvoile.fr/ffv/sportif/cif/cif_detail.aspx?NoLicence=1390430Q&amp;AnneeSportive=" TargetMode="External"/><Relationship Id="rId2" Type="http://schemas.openxmlformats.org/officeDocument/2006/relationships/hyperlink" Target="https://www.ffvoile.fr/ffv/sportif/cif/cif_detail.aspx?NoLicence=0009367H&amp;AnneeSportive=" TargetMode="External"/><Relationship Id="rId16" Type="http://schemas.openxmlformats.org/officeDocument/2006/relationships/hyperlink" Target="https://www.ffvoile.fr/ffv/sportif/cif/cif_detail.aspx?NoLicence=0344257B&amp;AnneeSportive=" TargetMode="External"/><Relationship Id="rId20" Type="http://schemas.openxmlformats.org/officeDocument/2006/relationships/hyperlink" Target="https://www.ffvoile.fr/ffv/sportif/cif/cif_detail.aspx?NoLicence=0088042L&amp;AnneeSportive=" TargetMode="External"/><Relationship Id="rId29" Type="http://schemas.openxmlformats.org/officeDocument/2006/relationships/hyperlink" Target="https://www.ffvoile.fr/ffv/sportif/cif/cif_detail.aspx?NoLicence=1392794C&amp;AnneeSportive=" TargetMode="External"/><Relationship Id="rId41" Type="http://schemas.openxmlformats.org/officeDocument/2006/relationships/hyperlink" Target="http://www.ffvoile.fr/ffv/sportif/cif/cif_detail.aspx?NoLicence=1313553K&amp;AnneeSportive=" TargetMode="External"/><Relationship Id="rId54" Type="http://schemas.openxmlformats.org/officeDocument/2006/relationships/hyperlink" Target="http://www.ffvoile.fr/ffv/sportif/cif/cif_detail.aspx?NoLicence=1368020W&amp;AnneeSportive=" TargetMode="External"/><Relationship Id="rId1" Type="http://schemas.openxmlformats.org/officeDocument/2006/relationships/hyperlink" Target="https://www.ffvoile.fr/ffv/sportif/cif/cif_detail.aspx?NoLicence=0548078Q&amp;AnneeSportive=" TargetMode="External"/><Relationship Id="rId6" Type="http://schemas.openxmlformats.org/officeDocument/2006/relationships/hyperlink" Target="https://www.ffvoile.fr/ffv/sportif/cif/cif_detail.aspx?NoLicence=0233461P&amp;AnneeSportive=" TargetMode="External"/><Relationship Id="rId11" Type="http://schemas.openxmlformats.org/officeDocument/2006/relationships/hyperlink" Target="https://www.ffvoile.fr/ffv/sportif/cif/cif_detail.aspx?NoLicence=1225612E&amp;AnneeSportive=" TargetMode="External"/><Relationship Id="rId24" Type="http://schemas.openxmlformats.org/officeDocument/2006/relationships/hyperlink" Target="https://www.ffvoile.fr/ffv/sportif/cif/cif_detail.aspx?NoLicence=1352654Q&amp;AnneeSportive=" TargetMode="External"/><Relationship Id="rId32" Type="http://schemas.openxmlformats.org/officeDocument/2006/relationships/hyperlink" Target="http://www.ffvoile.fr/ffv/sportif/cif/cif_detail.aspx?NoLicence=1287974Q&amp;AnneeSportive=" TargetMode="External"/><Relationship Id="rId37" Type="http://schemas.openxmlformats.org/officeDocument/2006/relationships/hyperlink" Target="http://www.ffvoile.fr/ffv/sportif/cif/cif_detail.aspx?NoLicence=0947156W&amp;AnneeSportive=" TargetMode="External"/><Relationship Id="rId40" Type="http://schemas.openxmlformats.org/officeDocument/2006/relationships/hyperlink" Target="http://www.ffvoile.fr/ffv/sportif/cif/cif_detail.aspx?NoLicence=1193698L&amp;AnneeSportive=" TargetMode="External"/><Relationship Id="rId45" Type="http://schemas.openxmlformats.org/officeDocument/2006/relationships/hyperlink" Target="http://www.ffvoile.fr/ffv/sportif/cif/cif_detail.aspx?NoLicence=0022249B&amp;AnneeSportive=" TargetMode="External"/><Relationship Id="rId53" Type="http://schemas.openxmlformats.org/officeDocument/2006/relationships/hyperlink" Target="http://www.ffvoile.fr/ffv/sportif/cif/cif_detail.aspx?NoLicence=1374237X&amp;AnneeSportive=" TargetMode="External"/><Relationship Id="rId5" Type="http://schemas.openxmlformats.org/officeDocument/2006/relationships/hyperlink" Target="https://www.ffvoile.fr/ffv/sportif/cif/cif_detail.aspx?NoLicence=1320259V&amp;AnneeSportive=" TargetMode="External"/><Relationship Id="rId15" Type="http://schemas.openxmlformats.org/officeDocument/2006/relationships/hyperlink" Target="https://www.ffvoile.fr/ffv/sportif/cif/cif_detail.aspx?NoLicence=0544990Y&amp;AnneeSportive=" TargetMode="External"/><Relationship Id="rId23" Type="http://schemas.openxmlformats.org/officeDocument/2006/relationships/hyperlink" Target="https://www.ffvoile.fr/ffv/sportif/cif/cif_detail.aspx?NoLicence=1424713B&amp;AnneeSportive=" TargetMode="External"/><Relationship Id="rId28" Type="http://schemas.openxmlformats.org/officeDocument/2006/relationships/hyperlink" Target="https://www.ffvoile.fr/ffv/sportif/cif/cif_detail.aspx?NoLicence=0403850C&amp;AnneeSportive=" TargetMode="External"/><Relationship Id="rId36" Type="http://schemas.openxmlformats.org/officeDocument/2006/relationships/hyperlink" Target="http://www.ffvoile.fr/ffv/sportif/cif/cif_detail.aspx?NoLicence=1296363D&amp;AnneeSportive=" TargetMode="External"/><Relationship Id="rId49" Type="http://schemas.openxmlformats.org/officeDocument/2006/relationships/hyperlink" Target="http://www.ffvoile.fr/ffv/sportif/cif/cif_detail.aspx?NoLicence=0000057K&amp;AnneeSportive=" TargetMode="External"/><Relationship Id="rId57" Type="http://schemas.openxmlformats.org/officeDocument/2006/relationships/drawing" Target="../drawings/drawing5.xml"/><Relationship Id="rId10" Type="http://schemas.openxmlformats.org/officeDocument/2006/relationships/hyperlink" Target="https://www.ffvoile.fr/ffv/sportif/cif/cif_detail.aspx?NoLicence=1214552J&amp;AnneeSportive=" TargetMode="External"/><Relationship Id="rId19" Type="http://schemas.openxmlformats.org/officeDocument/2006/relationships/hyperlink" Target="https://www.ffvoile.fr/ffv/sportif/cif/cif_detail.aspx?NoLicence=1331964N&amp;AnneeSportive=" TargetMode="External"/><Relationship Id="rId31" Type="http://schemas.openxmlformats.org/officeDocument/2006/relationships/hyperlink" Target="http://www.ffvoile.fr/ffv/sportif/cif/cif_detail.aspx?NoLicence=0493393B&amp;AnneeSportive=" TargetMode="External"/><Relationship Id="rId44" Type="http://schemas.openxmlformats.org/officeDocument/2006/relationships/hyperlink" Target="http://www.ffvoile.fr/ffv/sportif/cif/cif_detail.aspx?NoLicence=1301014Y&amp;AnneeSportive=" TargetMode="External"/><Relationship Id="rId52" Type="http://schemas.openxmlformats.org/officeDocument/2006/relationships/hyperlink" Target="http://www.ffvoile.fr/ffv/sportif/cif/cif_detail.aspx?NoLicence=1425843D&amp;AnneeSportive=" TargetMode="External"/><Relationship Id="rId4" Type="http://schemas.openxmlformats.org/officeDocument/2006/relationships/hyperlink" Target="https://www.ffvoile.fr/ffv/sportif/cif/cif_detail.aspx?NoLicence=0071392S&amp;AnneeSportive=" TargetMode="External"/><Relationship Id="rId9" Type="http://schemas.openxmlformats.org/officeDocument/2006/relationships/hyperlink" Target="https://www.ffvoile.fr/ffv/sportif/cif/cif_detail.aspx?NoLicence=0392711Z&amp;AnneeSportive=" TargetMode="External"/><Relationship Id="rId14" Type="http://schemas.openxmlformats.org/officeDocument/2006/relationships/hyperlink" Target="https://www.ffvoile.fr/ffv/sportif/cif/cif_detail.aspx?NoLicence=1400498C&amp;AnneeSportive=" TargetMode="External"/><Relationship Id="rId22" Type="http://schemas.openxmlformats.org/officeDocument/2006/relationships/hyperlink" Target="https://www.ffvoile.fr/ffv/sportif/cif/cif_detail.aspx?NoLicence=0460614G&amp;AnneeSportive=" TargetMode="External"/><Relationship Id="rId27" Type="http://schemas.openxmlformats.org/officeDocument/2006/relationships/hyperlink" Target="https://www.ffvoile.fr/ffv/sportif/cif/cif_detail.aspx?NoLicence=1424299V&amp;AnneeSportive=" TargetMode="External"/><Relationship Id="rId30" Type="http://schemas.openxmlformats.org/officeDocument/2006/relationships/hyperlink" Target="https://www.ffvoile.fr/ffv/sportif/cif/cif_detail.aspx?NoLicence=1429017K&amp;AnneeSportive=" TargetMode="External"/><Relationship Id="rId35" Type="http://schemas.openxmlformats.org/officeDocument/2006/relationships/hyperlink" Target="http://www.ffvoile.fr/ffv/sportif/cif/cif_detail.aspx?NoLicence=1263098C&amp;AnneeSportive=" TargetMode="External"/><Relationship Id="rId43" Type="http://schemas.openxmlformats.org/officeDocument/2006/relationships/hyperlink" Target="http://www.ffvoile.fr/ffv/sportif/cif/cif_detail.aspx?NoLicence=1441685F&amp;AnneeSportive=" TargetMode="External"/><Relationship Id="rId48" Type="http://schemas.openxmlformats.org/officeDocument/2006/relationships/hyperlink" Target="http://www.ffvoile.fr/ffv/sportif/cif/cif_detail.aspx?NoLicence=1351434U&amp;AnneeSportive=" TargetMode="External"/><Relationship Id="rId56" Type="http://schemas.openxmlformats.org/officeDocument/2006/relationships/hyperlink" Target="http://www.ffvoile.fr/ffv/sportif/cif/cif_detail.aspx?NoLicence=1037225T&amp;AnneeSportive=" TargetMode="External"/><Relationship Id="rId8" Type="http://schemas.openxmlformats.org/officeDocument/2006/relationships/hyperlink" Target="https://www.ffvoile.fr/ffv/sportif/cif/cif_detail.aspx?NoLicence=1002311Z&amp;AnneeSportive=" TargetMode="External"/><Relationship Id="rId51" Type="http://schemas.openxmlformats.org/officeDocument/2006/relationships/hyperlink" Target="http://www.ffvoile.fr/ffv/sportif/cif/cif_detail.aspx?NoLicence=1300823Z&amp;AnneeSportive=" TargetMode="External"/><Relationship Id="rId3" Type="http://schemas.openxmlformats.org/officeDocument/2006/relationships/hyperlink" Target="https://www.ffvoile.fr/ffv/sportif/cif/cif_detail.aspx?NoLicence=0483929T&amp;AnneeSportiv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0042871H&amp;AnneeSportive=" TargetMode="External"/><Relationship Id="rId13" Type="http://schemas.openxmlformats.org/officeDocument/2006/relationships/hyperlink" Target="https://www.ffvoile.fr/ffv/sportif/cif/cif_detail.aspx?NoLicence=1429141P&amp;AnneeSportive=" TargetMode="External"/><Relationship Id="rId18" Type="http://schemas.openxmlformats.org/officeDocument/2006/relationships/hyperlink" Target="https://www.ffvoile.fr/ffv/sportif/cif/cif_detail.aspx?NoLicence=0452131V&amp;AnneeSportive=" TargetMode="External"/><Relationship Id="rId3" Type="http://schemas.openxmlformats.org/officeDocument/2006/relationships/hyperlink" Target="https://www.ffvoile.fr/ffv/sportif/cif/cif_detail.aspx?NoLicence=0384708N&amp;AnneeSportive=" TargetMode="External"/><Relationship Id="rId7" Type="http://schemas.openxmlformats.org/officeDocument/2006/relationships/hyperlink" Target="https://www.ffvoile.fr/ffv/sportif/cif/cif_detail.aspx?NoLicence=1365353T&amp;AnneeSportive=" TargetMode="External"/><Relationship Id="rId12" Type="http://schemas.openxmlformats.org/officeDocument/2006/relationships/hyperlink" Target="https://www.ffvoile.fr/ffv/sportif/cif/cif_detail.aspx?NoLicence=1392794C&amp;AnneeSportive=" TargetMode="External"/><Relationship Id="rId17" Type="http://schemas.openxmlformats.org/officeDocument/2006/relationships/hyperlink" Target="https://www.ffvoile.fr/ffv/sportif/cif/cif_detail.aspx?NoLicence=0180121B&amp;AnneeSportive=" TargetMode="External"/><Relationship Id="rId2" Type="http://schemas.openxmlformats.org/officeDocument/2006/relationships/hyperlink" Target="https://www.ffvoile.fr/ffv/sportif/cif/cif_detail.aspx?NoLicence=0548078Q&amp;AnneeSportive=" TargetMode="External"/><Relationship Id="rId16" Type="http://schemas.openxmlformats.org/officeDocument/2006/relationships/hyperlink" Target="https://www.ffvoile.fr/ffv/sportif/cif/cif_detail.aspx?NoLicence=0403850C&amp;AnneeSportive=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ffvoile.fr/ffv/sportif/cif/cif_detail.aspx?NoLicence=0544990Y&amp;AnneeSportive=" TargetMode="External"/><Relationship Id="rId6" Type="http://schemas.openxmlformats.org/officeDocument/2006/relationships/hyperlink" Target="https://www.ffvoile.fr/ffv/sportif/cif/cif_detail.aspx?NoLicence=1081950G&amp;AnneeSportive=" TargetMode="External"/><Relationship Id="rId11" Type="http://schemas.openxmlformats.org/officeDocument/2006/relationships/hyperlink" Target="https://www.ffvoile.fr/ffv/sportif/cif/cif_detail.aspx?NoLicence=0542918Q&amp;AnneeSportive=" TargetMode="External"/><Relationship Id="rId5" Type="http://schemas.openxmlformats.org/officeDocument/2006/relationships/hyperlink" Target="https://www.ffvoile.fr/ffv/sportif/cif/cif_detail.aspx?NoLicence=0947156W&amp;AnneeSportive=" TargetMode="External"/><Relationship Id="rId15" Type="http://schemas.openxmlformats.org/officeDocument/2006/relationships/hyperlink" Target="https://www.ffvoile.fr/ffv/sportif/cif/cif_detail.aspx?NoLicence=1151580N&amp;AnneeSportive=" TargetMode="External"/><Relationship Id="rId10" Type="http://schemas.openxmlformats.org/officeDocument/2006/relationships/hyperlink" Target="https://www.ffvoile.fr/ffv/sportif/cif/cif_detail.aspx?NoLicence=0001109F&amp;AnneeSportive=" TargetMode="External"/><Relationship Id="rId19" Type="http://schemas.openxmlformats.org/officeDocument/2006/relationships/hyperlink" Target="https://www.ffvoile.fr/ffv/sportif/cif/cif_detail.aspx?NoLicence=1381196W&amp;AnneeSportive=" TargetMode="External"/><Relationship Id="rId4" Type="http://schemas.openxmlformats.org/officeDocument/2006/relationships/hyperlink" Target="https://www.ffvoile.fr/ffv/sportif/cif/cif_detail.aspx?NoLicence=0088042L&amp;AnneeSportive=" TargetMode="External"/><Relationship Id="rId9" Type="http://schemas.openxmlformats.org/officeDocument/2006/relationships/hyperlink" Target="https://www.ffvoile.fr/ffv/sportif/cif/cif_detail.aspx?NoLicence=1111399H&amp;AnneeSportive=" TargetMode="External"/><Relationship Id="rId14" Type="http://schemas.openxmlformats.org/officeDocument/2006/relationships/hyperlink" Target="https://www.ffvoile.fr/ffv/sportif/cif/cif_detail.aspx?NoLicence=0727148W&amp;AnneeSportive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1365353T&amp;AnneeSportive=" TargetMode="External"/><Relationship Id="rId13" Type="http://schemas.openxmlformats.org/officeDocument/2006/relationships/hyperlink" Target="https://www.ffvoile.fr/ffv/sportif/cif/cif_detail.aspx?NoLicence=0460614G&amp;AnneeSportive=" TargetMode="External"/><Relationship Id="rId18" Type="http://schemas.openxmlformats.org/officeDocument/2006/relationships/hyperlink" Target="https://www.ffvoile.fr/ffv/sportif/cif/cif_detail.aspx?NoLicence=0542918Q&amp;AnneeSportive=" TargetMode="External"/><Relationship Id="rId26" Type="http://schemas.openxmlformats.org/officeDocument/2006/relationships/hyperlink" Target="https://www.ffvoile.fr/ffv/sportif/cif/cif_detail.aspx?NoLicence=1108532W&amp;AnneeSportive=" TargetMode="External"/><Relationship Id="rId3" Type="http://schemas.openxmlformats.org/officeDocument/2006/relationships/hyperlink" Target="https://www.ffvoile.fr/ffv/sportif/cif/cif_detail.aspx?NoLicence=0384708N&amp;AnneeSportive=" TargetMode="External"/><Relationship Id="rId21" Type="http://schemas.openxmlformats.org/officeDocument/2006/relationships/hyperlink" Target="https://www.ffvoile.fr/ffv/sportif/cif/cif_detail.aspx?NoLicence=1392794C&amp;AnneeSportive=" TargetMode="External"/><Relationship Id="rId7" Type="http://schemas.openxmlformats.org/officeDocument/2006/relationships/hyperlink" Target="https://www.ffvoile.fr/ffv/sportif/cif/cif_detail.aspx?NoLicence=0344257B&amp;AnneeSportive=" TargetMode="External"/><Relationship Id="rId12" Type="http://schemas.openxmlformats.org/officeDocument/2006/relationships/hyperlink" Target="https://www.ffvoile.fr/ffv/sportif/cif/cif_detail.aspx?NoLicence=1369354L&amp;AnneeSportive=" TargetMode="External"/><Relationship Id="rId17" Type="http://schemas.openxmlformats.org/officeDocument/2006/relationships/hyperlink" Target="https://www.ffvoile.fr/ffv/sportif/cif/cif_detail.aspx?NoLicence=1299350Q&amp;AnneeSportive=" TargetMode="External"/><Relationship Id="rId25" Type="http://schemas.openxmlformats.org/officeDocument/2006/relationships/hyperlink" Target="https://www.ffvoile.fr/ffv/sportif/cif/cif_detail.aspx?NoLicence=1126730C&amp;AnneeSportive=" TargetMode="External"/><Relationship Id="rId2" Type="http://schemas.openxmlformats.org/officeDocument/2006/relationships/hyperlink" Target="https://www.ffvoile.fr/ffv/sportif/cif/cif_detail.aspx?NoLicence=0185745K&amp;AnneeSportive=" TargetMode="External"/><Relationship Id="rId16" Type="http://schemas.openxmlformats.org/officeDocument/2006/relationships/hyperlink" Target="https://www.ffvoile.fr/ffv/sportif/cif/cif_detail.aspx?NoLicence=1071996N&amp;AnneeSportive=" TargetMode="External"/><Relationship Id="rId20" Type="http://schemas.openxmlformats.org/officeDocument/2006/relationships/hyperlink" Target="https://www.ffvoile.fr/ffv/sportif/cif/cif_detail.aspx?NoLicence=0009367H&amp;AnneeSportive=" TargetMode="External"/><Relationship Id="rId29" Type="http://schemas.openxmlformats.org/officeDocument/2006/relationships/hyperlink" Target="https://www.ffvoile.fr/ffv/sportif/cif/cif_detail.aspx?NoLicence=1074436E&amp;AnneeSportive=" TargetMode="External"/><Relationship Id="rId1" Type="http://schemas.openxmlformats.org/officeDocument/2006/relationships/hyperlink" Target="https://www.ffvoile.fr/ffv/sportif/cif/cif_detail.aspx?NoLicence=0544990Y&amp;AnneeSportive=" TargetMode="External"/><Relationship Id="rId6" Type="http://schemas.openxmlformats.org/officeDocument/2006/relationships/hyperlink" Target="https://www.ffvoile.fr/ffv/sportif/cif/cif_detail.aspx?NoLicence=0947156W&amp;AnneeSportive=" TargetMode="External"/><Relationship Id="rId11" Type="http://schemas.openxmlformats.org/officeDocument/2006/relationships/hyperlink" Target="https://www.ffvoile.fr/ffv/sportif/cif/cif_detail.aspx?NoLicence=1352654Q&amp;AnneeSportive=" TargetMode="External"/><Relationship Id="rId24" Type="http://schemas.openxmlformats.org/officeDocument/2006/relationships/hyperlink" Target="https://www.ffvoile.fr/ffv/sportif/cif/cif_detail.aspx?NoLicence=1183560A&amp;AnneeSportive=" TargetMode="External"/><Relationship Id="rId5" Type="http://schemas.openxmlformats.org/officeDocument/2006/relationships/hyperlink" Target="https://www.ffvoile.fr/ffv/sportif/cif/cif_detail.aspx?NoLicence=0425653P&amp;AnneeSportive=" TargetMode="External"/><Relationship Id="rId15" Type="http://schemas.openxmlformats.org/officeDocument/2006/relationships/hyperlink" Target="https://www.ffvoile.fr/ffv/sportif/cif/cif_detail.aspx?NoLicence=1081950G&amp;AnneeSportive=" TargetMode="External"/><Relationship Id="rId23" Type="http://schemas.openxmlformats.org/officeDocument/2006/relationships/hyperlink" Target="https://www.ffvoile.fr/ffv/sportif/cif/cif_detail.aspx?NoLicence=1429141P&amp;AnneeSportive=" TargetMode="External"/><Relationship Id="rId28" Type="http://schemas.openxmlformats.org/officeDocument/2006/relationships/hyperlink" Target="https://www.ffvoile.fr/ffv/sportif/cif/cif_detail.aspx?NoLicence=1234132E&amp;AnneeSportive=" TargetMode="External"/><Relationship Id="rId10" Type="http://schemas.openxmlformats.org/officeDocument/2006/relationships/hyperlink" Target="https://www.ffvoile.fr/ffv/sportif/cif/cif_detail.aspx?NoLicence=0010826C&amp;AnneeSportive=" TargetMode="External"/><Relationship Id="rId19" Type="http://schemas.openxmlformats.org/officeDocument/2006/relationships/hyperlink" Target="https://www.ffvoile.fr/ffv/sportif/cif/cif_detail.aspx?NoLicence=0071392S&amp;AnneeSportive=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www.ffvoile.fr/ffv/sportif/cif/cif_detail.aspx?NoLicence=0548078Q&amp;AnneeSportive=" TargetMode="External"/><Relationship Id="rId9" Type="http://schemas.openxmlformats.org/officeDocument/2006/relationships/hyperlink" Target="https://www.ffvoile.fr/ffv/sportif/cif/cif_detail.aspx?NoLicence=0088042L&amp;AnneeSportive=" TargetMode="External"/><Relationship Id="rId14" Type="http://schemas.openxmlformats.org/officeDocument/2006/relationships/hyperlink" Target="https://www.ffvoile.fr/ffv/sportif/cif/cif_detail.aspx?NoLicence=0187215R&amp;AnneeSportive=" TargetMode="External"/><Relationship Id="rId22" Type="http://schemas.openxmlformats.org/officeDocument/2006/relationships/hyperlink" Target="https://www.ffvoile.fr/ffv/sportif/cif/cif_detail.aspx?NoLicence=1318680A&amp;AnneeSportive=" TargetMode="External"/><Relationship Id="rId27" Type="http://schemas.openxmlformats.org/officeDocument/2006/relationships/hyperlink" Target="https://www.ffvoile.fr/ffv/sportif/cif/cif_detail.aspx?NoLicence=1489512A&amp;AnneeSportive=" TargetMode="External"/><Relationship Id="rId30" Type="http://schemas.openxmlformats.org/officeDocument/2006/relationships/hyperlink" Target="https://www.ffvoile.fr/ffv/sportif/cif/cif_detail.aspx?NoLicence=1398217B&amp;AnneeSportiv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0057720A&amp;AnneeSportive=" TargetMode="External"/><Relationship Id="rId13" Type="http://schemas.openxmlformats.org/officeDocument/2006/relationships/hyperlink" Target="https://www.ffvoile.fr/ffv/sportif/cif/cif_detail.aspx?NoLicence=1366464A&amp;AnneeSportive=" TargetMode="External"/><Relationship Id="rId18" Type="http://schemas.openxmlformats.org/officeDocument/2006/relationships/hyperlink" Target="https://www.ffvoile.fr/ffv/sportif/cif/cif_detail.aspx?NoLicence=0344257B&amp;AnneeSportive=" TargetMode="External"/><Relationship Id="rId26" Type="http://schemas.openxmlformats.org/officeDocument/2006/relationships/hyperlink" Target="https://www.ffvoile.fr/ffv/sportif/cif/cif_detail.aspx?NoLicence=1378496J&amp;AnneeSportive=" TargetMode="External"/><Relationship Id="rId3" Type="http://schemas.openxmlformats.org/officeDocument/2006/relationships/hyperlink" Target="https://www.ffvoile.fr/ffv/sportif/cif/cif_detail.aspx?NoLicence=1287974Q&amp;AnneeSportive=" TargetMode="External"/><Relationship Id="rId21" Type="http://schemas.openxmlformats.org/officeDocument/2006/relationships/hyperlink" Target="https://www.ffvoile.fr/ffv/sportif/cif/cif_detail.aspx?NoLicence=1352654Q&amp;AnneeSportive=" TargetMode="External"/><Relationship Id="rId7" Type="http://schemas.openxmlformats.org/officeDocument/2006/relationships/hyperlink" Target="https://www.ffvoile.fr/ffv/sportif/cif/cif_detail.aspx?NoLicence=0493393B&amp;AnneeSportive=" TargetMode="External"/><Relationship Id="rId12" Type="http://schemas.openxmlformats.org/officeDocument/2006/relationships/hyperlink" Target="https://www.ffvoile.fr/ffv/sportif/cif/cif_detail.aspx?NoLicence=1381459V&amp;AnneeSportive=" TargetMode="External"/><Relationship Id="rId17" Type="http://schemas.openxmlformats.org/officeDocument/2006/relationships/hyperlink" Target="https://www.ffvoile.fr/ffv/sportif/cif/cif_detail.aspx?NoLicence=0088042L&amp;AnneeSportive=" TargetMode="External"/><Relationship Id="rId25" Type="http://schemas.openxmlformats.org/officeDocument/2006/relationships/hyperlink" Target="https://www.ffvoile.fr/ffv/sportif/cif/cif_detail.aspx?NoLicence=0600293F&amp;AnneeSportive=" TargetMode="External"/><Relationship Id="rId2" Type="http://schemas.openxmlformats.org/officeDocument/2006/relationships/hyperlink" Target="https://www.ffvoile.fr/ffv/sportif/cif/cif_detail.aspx?NoLicence=1072673T&amp;AnneeSportive=" TargetMode="External"/><Relationship Id="rId16" Type="http://schemas.openxmlformats.org/officeDocument/2006/relationships/hyperlink" Target="https://www.ffvoile.fr/ffv/sportif/cif/cif_detail.aspx?NoLicence=0460614G&amp;AnneeSportive=" TargetMode="External"/><Relationship Id="rId20" Type="http://schemas.openxmlformats.org/officeDocument/2006/relationships/hyperlink" Target="https://www.ffvoile.fr/ffv/sportif/cif/cif_detail.aspx?NoLicence=1081950G&amp;AnneeSportive=" TargetMode="External"/><Relationship Id="rId29" Type="http://schemas.openxmlformats.org/officeDocument/2006/relationships/hyperlink" Target="https://www.ffvoile.fr/ffv/sportif/cif/cif_detail.aspx?NoLicence=1381196W&amp;AnneeSportive=" TargetMode="External"/><Relationship Id="rId1" Type="http://schemas.openxmlformats.org/officeDocument/2006/relationships/hyperlink" Target="https://www.ffvoile.fr/ffv/sportif/cif/cif_detail.aspx?NoLicence=0488512S&amp;AnneeSportive=" TargetMode="External"/><Relationship Id="rId6" Type="http://schemas.openxmlformats.org/officeDocument/2006/relationships/hyperlink" Target="https://www.ffvoile.fr/ffv/sportif/cif/cif_detail.aspx?NoLicence=1126730C&amp;AnneeSportive=" TargetMode="External"/><Relationship Id="rId11" Type="http://schemas.openxmlformats.org/officeDocument/2006/relationships/hyperlink" Target="https://www.ffvoile.fr/ffv/sportif/cif/cif_detail.aspx?NoLicence=1425843D&amp;AnneeSportive=" TargetMode="External"/><Relationship Id="rId24" Type="http://schemas.openxmlformats.org/officeDocument/2006/relationships/hyperlink" Target="https://www.ffvoile.fr/ffv/sportif/cif/cif_detail.aspx?NoLicence=1299350Q&amp;AnneeSportive=" TargetMode="External"/><Relationship Id="rId32" Type="http://schemas.openxmlformats.org/officeDocument/2006/relationships/drawing" Target="../drawings/drawing3.xml"/><Relationship Id="rId5" Type="http://schemas.openxmlformats.org/officeDocument/2006/relationships/hyperlink" Target="https://www.ffvoile.fr/ffv/sportif/cif/cif_detail.aspx?NoLicence=0055170U&amp;AnneeSportive=" TargetMode="External"/><Relationship Id="rId15" Type="http://schemas.openxmlformats.org/officeDocument/2006/relationships/hyperlink" Target="https://www.ffvoile.fr/ffv/sportif/cif/cif_detail.aspx?NoLicence=0548078Q&amp;AnneeSportive=" TargetMode="External"/><Relationship Id="rId23" Type="http://schemas.openxmlformats.org/officeDocument/2006/relationships/hyperlink" Target="https://www.ffvoile.fr/ffv/sportif/cif/cif_detail.aspx?NoLicence=0456217B&amp;AnneeSportive=" TargetMode="External"/><Relationship Id="rId28" Type="http://schemas.openxmlformats.org/officeDocument/2006/relationships/hyperlink" Target="https://www.ffvoile.fr/ffv/sportif/cif/cif_detail.aspx?NoLicence=0458439R&amp;AnneeSportive=" TargetMode="External"/><Relationship Id="rId10" Type="http://schemas.openxmlformats.org/officeDocument/2006/relationships/hyperlink" Target="https://www.ffvoile.fr/ffv/sportif/cif/cif_detail.aspx?NoLicence=1183560A&amp;AnneeSportive=" TargetMode="External"/><Relationship Id="rId19" Type="http://schemas.openxmlformats.org/officeDocument/2006/relationships/hyperlink" Target="https://www.ffvoile.fr/ffv/sportif/cif/cif_detail.aspx?NoLicence=0384708N&amp;AnneeSportive=" TargetMode="External"/><Relationship Id="rId31" Type="http://schemas.openxmlformats.org/officeDocument/2006/relationships/hyperlink" Target="https://www.ffvoile.fr/ffv/sportif/cif/cif_detail.aspx?NoLicence=1347264A&amp;AnneeSportive=" TargetMode="External"/><Relationship Id="rId4" Type="http://schemas.openxmlformats.org/officeDocument/2006/relationships/hyperlink" Target="https://www.ffvoile.fr/ffv/sportif/cif/cif_detail.aspx?NoLicence=1193698L&amp;AnneeSportive=" TargetMode="External"/><Relationship Id="rId9" Type="http://schemas.openxmlformats.org/officeDocument/2006/relationships/hyperlink" Target="https://www.ffvoile.fr/ffv/sportif/cif/cif_detail.aspx?NoLicence=1368020W&amp;AnneeSportive=" TargetMode="External"/><Relationship Id="rId14" Type="http://schemas.openxmlformats.org/officeDocument/2006/relationships/hyperlink" Target="https://www.ffvoile.fr/ffv/sportif/cif/cif_detail.aspx?NoLicence=0185745K&amp;AnneeSportive=" TargetMode="External"/><Relationship Id="rId22" Type="http://schemas.openxmlformats.org/officeDocument/2006/relationships/hyperlink" Target="https://www.ffvoile.fr/ffv/sportif/cif/cif_detail.aspx?NoLicence=0187215R&amp;AnneeSportive=" TargetMode="External"/><Relationship Id="rId27" Type="http://schemas.openxmlformats.org/officeDocument/2006/relationships/hyperlink" Target="https://www.ffvoile.fr/ffv/sportif/cif/cif_detail.aspx?NoLicence=0452131V&amp;AnneeSportive=" TargetMode="External"/><Relationship Id="rId30" Type="http://schemas.openxmlformats.org/officeDocument/2006/relationships/hyperlink" Target="https://www.ffvoile.fr/ffv/sportif/cif/cif_detail.aspx?NoLicence=1319437P&amp;AnneeSportive=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fvoile.fr/ffv/sportif/cif/cif_detail.aspx?NoLicence=1390430Q&amp;AnneeSportive=" TargetMode="External"/><Relationship Id="rId7" Type="http://schemas.openxmlformats.org/officeDocument/2006/relationships/hyperlink" Target="https://www.ffvoile.fr/ffv/sportif/cif/cif_detail.aspx?NoLicence=1335068W&amp;AnneeSportive=" TargetMode="External"/><Relationship Id="rId2" Type="http://schemas.openxmlformats.org/officeDocument/2006/relationships/hyperlink" Target="https://www.ffvoile.fr/ffv/sportif/cif/cif_detail.aspx?NoLicence=0544990Y&amp;AnneeSportive=" TargetMode="External"/><Relationship Id="rId1" Type="http://schemas.openxmlformats.org/officeDocument/2006/relationships/hyperlink" Target="https://www.ffvoile.fr/ffv/sportif/cif/cif_detail.aspx?NoLicence=1287974Q&amp;AnneeSportive=" TargetMode="External"/><Relationship Id="rId6" Type="http://schemas.openxmlformats.org/officeDocument/2006/relationships/hyperlink" Target="https://www.ffvoile.fr/ffv/sportif/cif/cif_detail.aspx?NoLicence=1441685F&amp;AnneeSportive=" TargetMode="External"/><Relationship Id="rId5" Type="http://schemas.openxmlformats.org/officeDocument/2006/relationships/hyperlink" Target="https://www.ffvoile.fr/ffv/sportif/cif/cif_detail.aspx?NoLicence=1368020W&amp;AnneeSportive=" TargetMode="External"/><Relationship Id="rId4" Type="http://schemas.openxmlformats.org/officeDocument/2006/relationships/hyperlink" Target="https://www.ffvoile.fr/ffv/sportif/cif/cif_detail.aspx?NoLicence=0022249B&amp;AnneeSportive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0384708N&amp;AnneeSportive=" TargetMode="External"/><Relationship Id="rId13" Type="http://schemas.openxmlformats.org/officeDocument/2006/relationships/hyperlink" Target="https://www.ffvoile.fr/ffv/sportif/cif/cif_detail.aspx?NoLicence=0088042L&amp;AnneeSportive=" TargetMode="External"/><Relationship Id="rId18" Type="http://schemas.openxmlformats.org/officeDocument/2006/relationships/hyperlink" Target="https://www.ffvoile.fr/ffv/sportif/cif/cif_detail.aspx?NoLicence=1334115D&amp;AnneeSportive=" TargetMode="External"/><Relationship Id="rId26" Type="http://schemas.openxmlformats.org/officeDocument/2006/relationships/hyperlink" Target="https://www.ffvoile.fr/ffv/sportif/cif/cif_detail.aspx?NoLicence=1390430Q&amp;AnneeSportive=" TargetMode="External"/><Relationship Id="rId3" Type="http://schemas.openxmlformats.org/officeDocument/2006/relationships/hyperlink" Target="https://www.ffvoile.fr/ffv/sportif/cif/cif_detail.aspx?NoLicence=1287974Q&amp;AnneeSportive=" TargetMode="External"/><Relationship Id="rId21" Type="http://schemas.openxmlformats.org/officeDocument/2006/relationships/hyperlink" Target="https://www.ffvoile.fr/ffv/sportif/cif/cif_detail.aspx?NoLicence=1319437P&amp;AnneeSportive=" TargetMode="External"/><Relationship Id="rId34" Type="http://schemas.openxmlformats.org/officeDocument/2006/relationships/hyperlink" Target="https://www.ffvoile.fr/ffv/sportif/cif/cif_detail.aspx?NoLicence=1441685F&amp;AnneeSportive=" TargetMode="External"/><Relationship Id="rId7" Type="http://schemas.openxmlformats.org/officeDocument/2006/relationships/hyperlink" Target="https://www.ffvoile.fr/ffv/sportif/cif/cif_detail.aspx?NoLicence=0425653P&amp;AnneeSportive=" TargetMode="External"/><Relationship Id="rId12" Type="http://schemas.openxmlformats.org/officeDocument/2006/relationships/hyperlink" Target="https://www.ffvoile.fr/ffv/sportif/cif/cif_detail.aspx?NoLicence=1263098C&amp;AnneeSportive=" TargetMode="External"/><Relationship Id="rId17" Type="http://schemas.openxmlformats.org/officeDocument/2006/relationships/hyperlink" Target="https://www.ffvoile.fr/ffv/sportif/cif/cif_detail.aspx?NoLicence=1369354L&amp;AnneeSportive=" TargetMode="External"/><Relationship Id="rId25" Type="http://schemas.openxmlformats.org/officeDocument/2006/relationships/hyperlink" Target="https://www.ffvoile.fr/ffv/sportif/cif/cif_detail.aspx?NoLicence=1343356E&amp;AnneeSportive=" TargetMode="External"/><Relationship Id="rId33" Type="http://schemas.openxmlformats.org/officeDocument/2006/relationships/hyperlink" Target="https://www.ffvoile.fr/ffv/sportif/cif/cif_detail.aspx?NoLicence=1439078Q&amp;AnneeSportive=" TargetMode="External"/><Relationship Id="rId38" Type="http://schemas.openxmlformats.org/officeDocument/2006/relationships/drawing" Target="../drawings/drawing4.xml"/><Relationship Id="rId2" Type="http://schemas.openxmlformats.org/officeDocument/2006/relationships/hyperlink" Target="https://www.ffvoile.fr/ffv/sportif/cif/cif_detail.aspx?NoLicence=0488512S&amp;AnneeSportive=" TargetMode="External"/><Relationship Id="rId16" Type="http://schemas.openxmlformats.org/officeDocument/2006/relationships/hyperlink" Target="https://www.ffvoile.fr/ffv/sportif/cif/cif_detail.aspx?NoLicence=0493393B&amp;AnneeSportive=" TargetMode="External"/><Relationship Id="rId20" Type="http://schemas.openxmlformats.org/officeDocument/2006/relationships/hyperlink" Target="https://www.ffvoile.fr/ffv/sportif/cif/cif_detail.aspx?NoLicence=1396584A&amp;AnneeSportive=" TargetMode="External"/><Relationship Id="rId29" Type="http://schemas.openxmlformats.org/officeDocument/2006/relationships/hyperlink" Target="https://www.ffvoile.fr/ffv/sportif/cif/cif_detail.aspx?NoLicence=0425763D&amp;AnneeSportive=" TargetMode="External"/><Relationship Id="rId1" Type="http://schemas.openxmlformats.org/officeDocument/2006/relationships/hyperlink" Target="https://www.ffvoile.fr/ffv/sportif/cif/cif_detail.aspx?NoLicence=1240089K&amp;AnneeSportive=" TargetMode="External"/><Relationship Id="rId6" Type="http://schemas.openxmlformats.org/officeDocument/2006/relationships/hyperlink" Target="https://www.ffvoile.fr/ffv/sportif/cif/cif_detail.aspx?NoLicence=1246398G&amp;AnneeSportive=" TargetMode="External"/><Relationship Id="rId11" Type="http://schemas.openxmlformats.org/officeDocument/2006/relationships/hyperlink" Target="https://www.ffvoile.fr/ffv/sportif/cif/cif_detail.aspx?NoLicence=1072673T&amp;AnneeSportive=" TargetMode="External"/><Relationship Id="rId24" Type="http://schemas.openxmlformats.org/officeDocument/2006/relationships/hyperlink" Target="https://www.ffvoile.fr/ffv/sportif/cif/cif_detail.aspx?NoLicence=1301014Y&amp;AnneeSportive=" TargetMode="External"/><Relationship Id="rId32" Type="http://schemas.openxmlformats.org/officeDocument/2006/relationships/hyperlink" Target="https://www.ffvoile.fr/ffv/sportif/cif/cif_detail.aspx?NoLicence=1368020W&amp;AnneeSportive=" TargetMode="External"/><Relationship Id="rId37" Type="http://schemas.openxmlformats.org/officeDocument/2006/relationships/hyperlink" Target="https://www.ffvoile.fr/ffv/sportif/cif/cif_detail.aspx?NoLicence=1261745T&amp;AnneeSportive=" TargetMode="External"/><Relationship Id="rId5" Type="http://schemas.openxmlformats.org/officeDocument/2006/relationships/hyperlink" Target="https://www.ffvoile.fr/ffv/sportif/cif/cif_detail.aspx?NoLicence=0609992J&amp;AnneeSportive=" TargetMode="External"/><Relationship Id="rId15" Type="http://schemas.openxmlformats.org/officeDocument/2006/relationships/hyperlink" Target="https://www.ffvoile.fr/ffv/sportif/cif/cif_detail.aspx?NoLicence=0010826C&amp;AnneeSportive=" TargetMode="External"/><Relationship Id="rId23" Type="http://schemas.openxmlformats.org/officeDocument/2006/relationships/hyperlink" Target="https://www.ffvoile.fr/ffv/sportif/cif/cif_detail.aspx?NoLicence=1347264A&amp;AnneeSportive=" TargetMode="External"/><Relationship Id="rId28" Type="http://schemas.openxmlformats.org/officeDocument/2006/relationships/hyperlink" Target="https://www.ffvoile.fr/ffv/sportif/cif/cif_detail.aspx?NoLicence=0022249B&amp;AnneeSportive=" TargetMode="External"/><Relationship Id="rId36" Type="http://schemas.openxmlformats.org/officeDocument/2006/relationships/hyperlink" Target="https://www.ffvoile.fr/ffv/sportif/cif/cif_detail.aspx?NoLicence=1386275M&amp;AnneeSportive=" TargetMode="External"/><Relationship Id="rId10" Type="http://schemas.openxmlformats.org/officeDocument/2006/relationships/hyperlink" Target="https://www.ffvoile.fr/ffv/sportif/cif/cif_detail.aspx?NoLicence=1410959Z&amp;AnneeSportive=" TargetMode="External"/><Relationship Id="rId19" Type="http://schemas.openxmlformats.org/officeDocument/2006/relationships/hyperlink" Target="https://www.ffvoile.fr/ffv/sportif/cif/cif_detail.aspx?NoLicence=0187215R&amp;AnneeSportive=" TargetMode="External"/><Relationship Id="rId31" Type="http://schemas.openxmlformats.org/officeDocument/2006/relationships/hyperlink" Target="https://www.ffvoile.fr/ffv/sportif/cif/cif_detail.aspx?NoLicence=0000057K&amp;AnneeSportive=" TargetMode="External"/><Relationship Id="rId4" Type="http://schemas.openxmlformats.org/officeDocument/2006/relationships/hyperlink" Target="https://www.ffvoile.fr/ffv/sportif/cif/cif_detail.aspx?NoLicence=1035684N&amp;AnneeSportive=" TargetMode="External"/><Relationship Id="rId9" Type="http://schemas.openxmlformats.org/officeDocument/2006/relationships/hyperlink" Target="https://www.ffvoile.fr/ffv/sportif/cif/cif_detail.aspx?NoLicence=0544990Y&amp;AnneeSportive=" TargetMode="External"/><Relationship Id="rId14" Type="http://schemas.openxmlformats.org/officeDocument/2006/relationships/hyperlink" Target="https://www.ffvoile.fr/ffv/sportif/cif/cif_detail.aspx?NoLicence=1313553K&amp;AnneeSportive=" TargetMode="External"/><Relationship Id="rId22" Type="http://schemas.openxmlformats.org/officeDocument/2006/relationships/hyperlink" Target="https://www.ffvoile.fr/ffv/sportif/cif/cif_detail.aspx?NoLicence=1098437F&amp;AnneeSportive=" TargetMode="External"/><Relationship Id="rId27" Type="http://schemas.openxmlformats.org/officeDocument/2006/relationships/hyperlink" Target="https://www.ffvoile.fr/ffv/sportif/cif/cif_detail.aspx?NoLicence=1296363D&amp;AnneeSportive=" TargetMode="External"/><Relationship Id="rId30" Type="http://schemas.openxmlformats.org/officeDocument/2006/relationships/hyperlink" Target="https://www.ffvoile.fr/ffv/sportif/cif/cif_detail.aspx?NoLicence=1425843D&amp;AnneeSportive=" TargetMode="External"/><Relationship Id="rId35" Type="http://schemas.openxmlformats.org/officeDocument/2006/relationships/hyperlink" Target="https://www.ffvoile.fr/ffv/sportif/cif/cif_detail.aspx?NoLicence=1335068W&amp;AnneeSportiv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5"/>
  <sheetViews>
    <sheetView tabSelected="1" topLeftCell="C1" workbookViewId="0">
      <pane ySplit="1815" topLeftCell="A19"/>
      <selection activeCell="I117" sqref="I1:Q1048576"/>
      <selection pane="bottomLeft" activeCell="Q19" sqref="Q19"/>
    </sheetView>
  </sheetViews>
  <sheetFormatPr baseColWidth="10" defaultRowHeight="12.75" x14ac:dyDescent="0.2"/>
  <cols>
    <col min="1" max="1" width="9.5" style="51" customWidth="1"/>
    <col min="2" max="4" width="9.5" style="1" customWidth="1"/>
    <col min="5" max="5" width="24.875" style="15" bestFit="1" customWidth="1"/>
    <col min="6" max="6" width="21.125" bestFit="1" customWidth="1"/>
    <col min="7" max="7" width="8.125" style="7" customWidth="1"/>
    <col min="8" max="10" width="8.5" style="7" customWidth="1"/>
    <col min="11" max="11" width="11.125" style="7" customWidth="1"/>
    <col min="12" max="12" width="13.5" style="7" customWidth="1"/>
    <col min="13" max="13" width="13.125" style="7" customWidth="1"/>
    <col min="14" max="14" width="8.5" style="7" customWidth="1"/>
    <col min="15" max="15" width="10.125" style="9" customWidth="1"/>
    <col min="16" max="19" width="9.125" style="9" customWidth="1"/>
    <col min="20" max="20" width="11" style="9" bestFit="1" customWidth="1"/>
    <col min="21" max="21" width="11.125" style="9" bestFit="1" customWidth="1"/>
    <col min="22" max="22" width="10.5" style="1" customWidth="1"/>
    <col min="23" max="23" width="3.125" customWidth="1"/>
  </cols>
  <sheetData>
    <row r="1" spans="1:22" ht="27" customHeight="1" thickTop="1" thickBot="1" x14ac:dyDescent="0.25">
      <c r="E1" s="71" t="s">
        <v>593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12"/>
      <c r="Q1" s="12"/>
      <c r="R1" s="11"/>
      <c r="S1" s="11"/>
      <c r="T1" s="11"/>
      <c r="U1" s="11"/>
      <c r="V1" s="51" t="s">
        <v>1119</v>
      </c>
    </row>
    <row r="2" spans="1:22" ht="13.5" thickTop="1" x14ac:dyDescent="0.2"/>
    <row r="3" spans="1:22" s="4" customFormat="1" ht="25.5" x14ac:dyDescent="0.2">
      <c r="A3" s="57" t="s">
        <v>240</v>
      </c>
      <c r="B3" s="16" t="s">
        <v>241</v>
      </c>
      <c r="C3" s="16" t="s">
        <v>207</v>
      </c>
      <c r="D3" s="16" t="s">
        <v>208</v>
      </c>
      <c r="E3" s="13"/>
      <c r="F3" s="3"/>
      <c r="G3" s="2" t="s">
        <v>1</v>
      </c>
      <c r="H3" s="2" t="s">
        <v>83</v>
      </c>
      <c r="I3" s="2" t="s">
        <v>463</v>
      </c>
      <c r="J3" s="2" t="s">
        <v>464</v>
      </c>
      <c r="K3" s="80" t="s">
        <v>621</v>
      </c>
      <c r="L3" s="80" t="s">
        <v>622</v>
      </c>
      <c r="M3" s="73" t="s">
        <v>655</v>
      </c>
      <c r="N3" s="80" t="s">
        <v>540</v>
      </c>
      <c r="O3" s="54" t="s">
        <v>714</v>
      </c>
      <c r="P3" s="14" t="s">
        <v>3</v>
      </c>
      <c r="Q3" s="14" t="s">
        <v>908</v>
      </c>
      <c r="R3" s="73" t="s">
        <v>1004</v>
      </c>
      <c r="S3" s="14" t="s">
        <v>2</v>
      </c>
      <c r="T3" s="54" t="s">
        <v>1075</v>
      </c>
      <c r="U3" s="78" t="s">
        <v>1118</v>
      </c>
      <c r="V3" s="2" t="s">
        <v>0</v>
      </c>
    </row>
    <row r="4" spans="1:22" s="4" customFormat="1" ht="19.5" customHeight="1" x14ac:dyDescent="0.2">
      <c r="A4" s="54" t="s">
        <v>728</v>
      </c>
      <c r="B4" s="2"/>
      <c r="C4" s="49" t="s">
        <v>728</v>
      </c>
      <c r="D4" s="2"/>
      <c r="E4" s="53" t="s">
        <v>27</v>
      </c>
      <c r="F4" s="3" t="s">
        <v>169</v>
      </c>
      <c r="G4" s="2">
        <v>1985</v>
      </c>
      <c r="H4" s="2" t="s">
        <v>4</v>
      </c>
      <c r="I4" s="19">
        <v>988</v>
      </c>
      <c r="J4" s="19">
        <v>1170</v>
      </c>
      <c r="K4" s="81"/>
      <c r="L4" s="75">
        <v>353</v>
      </c>
      <c r="M4" s="81">
        <v>400</v>
      </c>
      <c r="N4" s="81"/>
      <c r="O4" s="34">
        <v>1171</v>
      </c>
      <c r="P4" s="19">
        <v>680</v>
      </c>
      <c r="Q4" s="19">
        <v>1056</v>
      </c>
      <c r="R4" s="75"/>
      <c r="S4" s="19">
        <v>919</v>
      </c>
      <c r="T4" s="54">
        <v>1200</v>
      </c>
      <c r="U4" s="73">
        <v>400</v>
      </c>
      <c r="V4" s="5">
        <f>SUM(I4:U4)-I4-P4-Q4-S4-J4-L4</f>
        <v>3171</v>
      </c>
    </row>
    <row r="5" spans="1:22" s="4" customFormat="1" ht="19.5" customHeight="1" x14ac:dyDescent="0.2">
      <c r="A5" s="54" t="s">
        <v>728</v>
      </c>
      <c r="B5" s="2"/>
      <c r="C5" s="66" t="s">
        <v>728</v>
      </c>
      <c r="D5" s="2"/>
      <c r="E5" s="52" t="s">
        <v>627</v>
      </c>
      <c r="F5" s="53" t="s">
        <v>507</v>
      </c>
      <c r="G5" s="2">
        <v>1960</v>
      </c>
      <c r="H5" s="54" t="s">
        <v>85</v>
      </c>
      <c r="I5" s="2"/>
      <c r="J5" s="2"/>
      <c r="K5" s="80"/>
      <c r="L5" s="80">
        <v>400</v>
      </c>
      <c r="M5" s="80"/>
      <c r="N5" s="80"/>
      <c r="O5" s="17">
        <v>1035</v>
      </c>
      <c r="P5" s="2"/>
      <c r="Q5" s="2"/>
      <c r="R5" s="74">
        <v>400</v>
      </c>
      <c r="S5" s="19">
        <v>943</v>
      </c>
      <c r="T5" s="8">
        <v>1123</v>
      </c>
      <c r="U5" s="74"/>
      <c r="V5" s="5">
        <f>SUM(I5:U5)-S5</f>
        <v>2958</v>
      </c>
    </row>
    <row r="6" spans="1:22" s="4" customFormat="1" ht="19.5" customHeight="1" x14ac:dyDescent="0.2">
      <c r="A6" s="54" t="s">
        <v>728</v>
      </c>
      <c r="B6" s="2" t="s">
        <v>728</v>
      </c>
      <c r="C6" s="40" t="s">
        <v>728</v>
      </c>
      <c r="D6" s="68" t="s">
        <v>728</v>
      </c>
      <c r="E6" s="55" t="s">
        <v>592</v>
      </c>
      <c r="F6" s="3" t="s">
        <v>152</v>
      </c>
      <c r="G6" s="2">
        <v>2004</v>
      </c>
      <c r="H6" s="2" t="s">
        <v>85</v>
      </c>
      <c r="I6" s="2"/>
      <c r="J6" s="2"/>
      <c r="K6" s="81"/>
      <c r="L6" s="81"/>
      <c r="M6" s="81"/>
      <c r="N6" s="81">
        <v>369</v>
      </c>
      <c r="O6" s="17">
        <v>1142</v>
      </c>
      <c r="P6" s="2">
        <v>1111</v>
      </c>
      <c r="Q6" s="19">
        <v>815</v>
      </c>
      <c r="R6" s="73">
        <v>286</v>
      </c>
      <c r="S6" s="19">
        <v>719</v>
      </c>
      <c r="T6" s="19"/>
      <c r="U6" s="74"/>
      <c r="V6" s="5">
        <f>SUM(I6:U6)-Q6-S6</f>
        <v>2908</v>
      </c>
    </row>
    <row r="7" spans="1:22" s="4" customFormat="1" ht="19.5" customHeight="1" x14ac:dyDescent="0.2">
      <c r="A7" s="54" t="s">
        <v>728</v>
      </c>
      <c r="B7" s="2"/>
      <c r="C7" s="40" t="s">
        <v>728</v>
      </c>
      <c r="D7" s="2"/>
      <c r="E7" s="3" t="s">
        <v>194</v>
      </c>
      <c r="F7" s="3" t="s">
        <v>129</v>
      </c>
      <c r="G7" s="2">
        <v>1961</v>
      </c>
      <c r="H7" s="2" t="s">
        <v>85</v>
      </c>
      <c r="I7" s="2"/>
      <c r="J7" s="2"/>
      <c r="K7" s="81"/>
      <c r="L7" s="81"/>
      <c r="M7" s="81"/>
      <c r="N7" s="81">
        <v>207</v>
      </c>
      <c r="O7" s="17">
        <v>1114</v>
      </c>
      <c r="P7" s="14">
        <v>1156</v>
      </c>
      <c r="Q7" s="14"/>
      <c r="R7" s="74">
        <v>400</v>
      </c>
      <c r="S7" s="8"/>
      <c r="T7" s="8"/>
      <c r="U7" s="74"/>
      <c r="V7" s="5">
        <f>SUM(I7:U7)</f>
        <v>2877</v>
      </c>
    </row>
    <row r="8" spans="1:22" s="4" customFormat="1" ht="19.5" customHeight="1" x14ac:dyDescent="0.2">
      <c r="A8" s="54" t="s">
        <v>728</v>
      </c>
      <c r="B8" s="2"/>
      <c r="C8" s="41" t="s">
        <v>728</v>
      </c>
      <c r="D8" s="2"/>
      <c r="E8" s="53" t="s">
        <v>10</v>
      </c>
      <c r="F8" s="53" t="s">
        <v>730</v>
      </c>
      <c r="G8" s="2">
        <v>1969</v>
      </c>
      <c r="H8" s="2" t="s">
        <v>4</v>
      </c>
      <c r="I8" s="2"/>
      <c r="J8" s="2"/>
      <c r="K8" s="80">
        <v>400</v>
      </c>
      <c r="L8" s="75">
        <v>311</v>
      </c>
      <c r="M8" s="80"/>
      <c r="N8" s="80"/>
      <c r="O8" s="29">
        <v>847</v>
      </c>
      <c r="P8" s="2"/>
      <c r="Q8" s="2"/>
      <c r="R8" s="75">
        <v>350</v>
      </c>
      <c r="S8" s="8">
        <v>931</v>
      </c>
      <c r="T8" s="8">
        <v>982</v>
      </c>
      <c r="U8" s="74">
        <v>358</v>
      </c>
      <c r="V8" s="5">
        <f>SUM(I8:U8)-L8-O8-R8</f>
        <v>2671</v>
      </c>
    </row>
    <row r="9" spans="1:22" s="4" customFormat="1" ht="19.5" customHeight="1" x14ac:dyDescent="0.2">
      <c r="A9" s="67" t="s">
        <v>728</v>
      </c>
      <c r="B9" s="2"/>
      <c r="C9" s="40" t="s">
        <v>728</v>
      </c>
      <c r="D9" s="2"/>
      <c r="E9" s="50" t="s">
        <v>336</v>
      </c>
      <c r="F9" s="53" t="s">
        <v>1009</v>
      </c>
      <c r="G9" s="2">
        <v>1971</v>
      </c>
      <c r="H9" s="2" t="s">
        <v>87</v>
      </c>
      <c r="I9" s="2"/>
      <c r="J9" s="2"/>
      <c r="K9" s="81"/>
      <c r="L9" s="81"/>
      <c r="M9" s="81"/>
      <c r="N9" s="81"/>
      <c r="O9" s="34">
        <v>960</v>
      </c>
      <c r="P9" s="19">
        <v>740</v>
      </c>
      <c r="Q9" s="2"/>
      <c r="R9" s="74">
        <v>201</v>
      </c>
      <c r="S9" s="8"/>
      <c r="T9" s="8">
        <v>1050</v>
      </c>
      <c r="U9" s="74">
        <v>320</v>
      </c>
      <c r="V9" s="5">
        <f>SUM(I9:U9)-P9</f>
        <v>2531</v>
      </c>
    </row>
    <row r="10" spans="1:22" s="4" customFormat="1" ht="19.5" customHeight="1" x14ac:dyDescent="0.2">
      <c r="A10" s="54" t="s">
        <v>728</v>
      </c>
      <c r="B10" s="2"/>
      <c r="C10" s="66" t="s">
        <v>728</v>
      </c>
      <c r="D10" s="2"/>
      <c r="E10" s="53" t="s">
        <v>713</v>
      </c>
      <c r="F10" s="53" t="s">
        <v>707</v>
      </c>
      <c r="G10" s="2">
        <v>1988</v>
      </c>
      <c r="H10" s="2" t="s">
        <v>85</v>
      </c>
      <c r="I10" s="2"/>
      <c r="J10" s="2"/>
      <c r="K10" s="80"/>
      <c r="L10" s="80"/>
      <c r="M10" s="80"/>
      <c r="N10" s="80">
        <v>400</v>
      </c>
      <c r="O10" s="17">
        <v>784</v>
      </c>
      <c r="P10" s="19">
        <v>445</v>
      </c>
      <c r="Q10" s="2"/>
      <c r="R10" s="74">
        <v>134</v>
      </c>
      <c r="S10" s="8">
        <v>991</v>
      </c>
      <c r="T10" s="8"/>
      <c r="U10" s="74"/>
      <c r="V10" s="5">
        <f>SUM(I10:U10)-P10</f>
        <v>2309</v>
      </c>
    </row>
    <row r="11" spans="1:22" s="4" customFormat="1" ht="19.5" customHeight="1" x14ac:dyDescent="0.2">
      <c r="A11" s="67" t="s">
        <v>728</v>
      </c>
      <c r="B11" s="54"/>
      <c r="C11" s="41" t="s">
        <v>728</v>
      </c>
      <c r="D11" s="2"/>
      <c r="E11" s="62" t="s">
        <v>381</v>
      </c>
      <c r="F11" s="3" t="s">
        <v>175</v>
      </c>
      <c r="G11" s="2">
        <v>1984</v>
      </c>
      <c r="H11" s="2" t="s">
        <v>87</v>
      </c>
      <c r="I11" s="2"/>
      <c r="J11" s="2"/>
      <c r="K11" s="80"/>
      <c r="L11" s="75">
        <v>134</v>
      </c>
      <c r="M11" s="80">
        <v>350</v>
      </c>
      <c r="N11" s="80"/>
      <c r="O11" s="34">
        <v>868</v>
      </c>
      <c r="P11" s="2"/>
      <c r="Q11" s="2"/>
      <c r="R11" s="74">
        <v>232</v>
      </c>
      <c r="S11" s="8"/>
      <c r="T11" s="8">
        <v>800</v>
      </c>
      <c r="U11" s="74"/>
      <c r="V11" s="5">
        <f>SUM(I11:U11)-L11</f>
        <v>2250</v>
      </c>
    </row>
    <row r="12" spans="1:22" s="4" customFormat="1" ht="19.5" customHeight="1" x14ac:dyDescent="0.2">
      <c r="A12" s="54"/>
      <c r="B12" s="2"/>
      <c r="C12" s="66"/>
      <c r="D12" s="2"/>
      <c r="E12" s="13" t="s">
        <v>7</v>
      </c>
      <c r="F12" s="3" t="s">
        <v>173</v>
      </c>
      <c r="G12" s="2">
        <v>1994</v>
      </c>
      <c r="H12" s="2" t="s">
        <v>4</v>
      </c>
      <c r="I12" s="2"/>
      <c r="J12" s="2"/>
      <c r="K12" s="80"/>
      <c r="L12" s="80"/>
      <c r="M12" s="80"/>
      <c r="N12" s="80"/>
      <c r="O12" s="17"/>
      <c r="P12" s="2">
        <v>910</v>
      </c>
      <c r="Q12" s="2"/>
      <c r="R12" s="74"/>
      <c r="S12" s="8">
        <v>1238</v>
      </c>
      <c r="T12" s="8"/>
      <c r="U12" s="74"/>
      <c r="V12" s="5">
        <f>SUM(I12:U12)</f>
        <v>2148</v>
      </c>
    </row>
    <row r="13" spans="1:22" s="4" customFormat="1" ht="19.5" customHeight="1" x14ac:dyDescent="0.2">
      <c r="A13" s="67" t="s">
        <v>728</v>
      </c>
      <c r="B13" s="2"/>
      <c r="C13" s="49" t="s">
        <v>728</v>
      </c>
      <c r="D13" s="2"/>
      <c r="E13" s="50" t="s">
        <v>15</v>
      </c>
      <c r="F13" s="3" t="s">
        <v>161</v>
      </c>
      <c r="G13" s="2">
        <v>1980</v>
      </c>
      <c r="H13" s="2" t="s">
        <v>5</v>
      </c>
      <c r="I13" s="2"/>
      <c r="J13" s="2"/>
      <c r="K13" s="81"/>
      <c r="L13" s="81"/>
      <c r="M13" s="81"/>
      <c r="N13" s="81"/>
      <c r="O13" s="34">
        <v>1087</v>
      </c>
      <c r="P13" s="19">
        <v>772</v>
      </c>
      <c r="Q13" s="14"/>
      <c r="R13" s="74"/>
      <c r="S13" s="8"/>
      <c r="T13" s="8">
        <v>918</v>
      </c>
      <c r="U13" s="75"/>
      <c r="V13" s="5">
        <f>SUM(I13:U13)-P13</f>
        <v>2005</v>
      </c>
    </row>
    <row r="14" spans="1:22" s="4" customFormat="1" ht="19.5" customHeight="1" x14ac:dyDescent="0.2">
      <c r="A14" s="54"/>
      <c r="B14" s="2"/>
      <c r="C14" s="2"/>
      <c r="D14" s="2"/>
      <c r="E14" s="13" t="s">
        <v>511</v>
      </c>
      <c r="F14" s="53" t="s">
        <v>175</v>
      </c>
      <c r="G14" s="2">
        <v>1957</v>
      </c>
      <c r="H14" s="2" t="s">
        <v>85</v>
      </c>
      <c r="I14" s="2"/>
      <c r="J14" s="2"/>
      <c r="K14" s="80"/>
      <c r="L14" s="80"/>
      <c r="M14" s="80">
        <v>201</v>
      </c>
      <c r="N14" s="80"/>
      <c r="O14" s="17">
        <v>744</v>
      </c>
      <c r="P14" s="19">
        <v>542</v>
      </c>
      <c r="Q14" s="2"/>
      <c r="R14" s="74">
        <v>267</v>
      </c>
      <c r="S14" s="19">
        <v>559</v>
      </c>
      <c r="T14" s="8">
        <v>695</v>
      </c>
      <c r="U14" s="74">
        <v>286</v>
      </c>
      <c r="V14" s="5">
        <f>SUM(I14:U14)-P14-S14-M14</f>
        <v>1992</v>
      </c>
    </row>
    <row r="15" spans="1:22" s="4" customFormat="1" ht="19.5" customHeight="1" x14ac:dyDescent="0.2">
      <c r="A15" s="54" t="s">
        <v>728</v>
      </c>
      <c r="B15" s="54" t="s">
        <v>728</v>
      </c>
      <c r="C15" s="41" t="s">
        <v>728</v>
      </c>
      <c r="D15" s="41" t="s">
        <v>728</v>
      </c>
      <c r="E15" s="30" t="s">
        <v>354</v>
      </c>
      <c r="F15" s="3" t="s">
        <v>169</v>
      </c>
      <c r="G15" s="2">
        <v>2005</v>
      </c>
      <c r="H15" s="2" t="s">
        <v>85</v>
      </c>
      <c r="I15" s="2"/>
      <c r="J15" s="2"/>
      <c r="K15" s="81"/>
      <c r="L15" s="81"/>
      <c r="M15" s="81">
        <v>172</v>
      </c>
      <c r="N15" s="81"/>
      <c r="O15" s="17">
        <v>825</v>
      </c>
      <c r="P15" s="2"/>
      <c r="Q15" s="2"/>
      <c r="R15" s="74"/>
      <c r="S15" s="19">
        <v>438</v>
      </c>
      <c r="T15" s="8">
        <v>746</v>
      </c>
      <c r="U15" s="74">
        <v>201</v>
      </c>
      <c r="V15" s="5">
        <f>SUM(I15:U15)-S15</f>
        <v>1944</v>
      </c>
    </row>
    <row r="16" spans="1:22" s="4" customFormat="1" ht="19.5" customHeight="1" x14ac:dyDescent="0.2">
      <c r="A16" s="54"/>
      <c r="B16" s="2"/>
      <c r="C16" s="2"/>
      <c r="D16" s="2"/>
      <c r="E16" s="13" t="s">
        <v>405</v>
      </c>
      <c r="F16" s="53" t="s">
        <v>715</v>
      </c>
      <c r="G16" s="2">
        <v>1965</v>
      </c>
      <c r="H16" s="14" t="s">
        <v>85</v>
      </c>
      <c r="I16" s="14"/>
      <c r="J16" s="14"/>
      <c r="K16" s="81"/>
      <c r="L16" s="81"/>
      <c r="M16" s="81"/>
      <c r="N16" s="81">
        <v>246</v>
      </c>
      <c r="O16" s="17">
        <v>584</v>
      </c>
      <c r="P16" s="2"/>
      <c r="Q16" s="2"/>
      <c r="R16" s="74"/>
      <c r="S16" s="19">
        <v>535</v>
      </c>
      <c r="T16" s="8">
        <v>857</v>
      </c>
      <c r="U16" s="74">
        <v>255</v>
      </c>
      <c r="V16" s="5">
        <f>SUM(I16:U16)-S16</f>
        <v>1942</v>
      </c>
    </row>
    <row r="17" spans="1:24" s="4" customFormat="1" ht="19.5" customHeight="1" x14ac:dyDescent="0.2">
      <c r="A17" s="54" t="s">
        <v>728</v>
      </c>
      <c r="B17" s="2"/>
      <c r="C17" s="2"/>
      <c r="D17" s="2"/>
      <c r="E17" s="46" t="s">
        <v>409</v>
      </c>
      <c r="F17" s="3" t="s">
        <v>729</v>
      </c>
      <c r="G17" s="2">
        <v>2005</v>
      </c>
      <c r="H17" s="14" t="s">
        <v>85</v>
      </c>
      <c r="I17" s="14"/>
      <c r="J17" s="14"/>
      <c r="K17" s="81"/>
      <c r="L17" s="81"/>
      <c r="M17" s="81">
        <v>101</v>
      </c>
      <c r="N17" s="81"/>
      <c r="O17" s="17">
        <v>1061</v>
      </c>
      <c r="P17" s="2"/>
      <c r="Q17" s="2"/>
      <c r="R17" s="74">
        <v>146</v>
      </c>
      <c r="S17" s="8"/>
      <c r="T17" s="8">
        <v>601</v>
      </c>
      <c r="U17" s="74"/>
      <c r="V17" s="5">
        <f>SUM(I17:U17)</f>
        <v>1909</v>
      </c>
    </row>
    <row r="18" spans="1:24" s="4" customFormat="1" ht="19.5" customHeight="1" x14ac:dyDescent="0.2">
      <c r="A18" s="54"/>
      <c r="B18" s="2" t="s">
        <v>728</v>
      </c>
      <c r="C18" s="2"/>
      <c r="D18" s="54" t="s">
        <v>728</v>
      </c>
      <c r="E18" s="46" t="s">
        <v>407</v>
      </c>
      <c r="F18" s="53" t="s">
        <v>152</v>
      </c>
      <c r="G18" s="2">
        <v>2005</v>
      </c>
      <c r="H18" s="2" t="s">
        <v>85</v>
      </c>
      <c r="I18" s="2"/>
      <c r="J18" s="2"/>
      <c r="K18" s="81"/>
      <c r="L18" s="81"/>
      <c r="M18" s="81"/>
      <c r="N18" s="81">
        <v>189</v>
      </c>
      <c r="O18" s="17">
        <v>670</v>
      </c>
      <c r="P18" s="2"/>
      <c r="Q18" s="2">
        <v>620</v>
      </c>
      <c r="R18" s="74">
        <v>240</v>
      </c>
      <c r="S18" s="8"/>
      <c r="T18" s="8"/>
      <c r="U18" s="74"/>
      <c r="V18" s="5">
        <f>SUM(I18:U18)</f>
        <v>1719</v>
      </c>
      <c r="W18" s="6"/>
    </row>
    <row r="19" spans="1:24" s="4" customFormat="1" ht="19.5" customHeight="1" x14ac:dyDescent="0.2">
      <c r="A19" s="54" t="s">
        <v>728</v>
      </c>
      <c r="B19" s="54" t="s">
        <v>728</v>
      </c>
      <c r="C19" s="2"/>
      <c r="D19" s="54" t="s">
        <v>728</v>
      </c>
      <c r="E19" s="46" t="s">
        <v>352</v>
      </c>
      <c r="F19" s="3" t="s">
        <v>169</v>
      </c>
      <c r="G19" s="2">
        <v>2005</v>
      </c>
      <c r="H19" s="2" t="s">
        <v>85</v>
      </c>
      <c r="I19" s="2"/>
      <c r="J19" s="2"/>
      <c r="K19" s="81"/>
      <c r="L19" s="81"/>
      <c r="M19" s="81">
        <v>306</v>
      </c>
      <c r="N19" s="81"/>
      <c r="O19" s="17">
        <v>804</v>
      </c>
      <c r="P19" s="19">
        <v>401</v>
      </c>
      <c r="Q19" s="2"/>
      <c r="R19" s="74"/>
      <c r="S19" s="8"/>
      <c r="T19" s="8">
        <v>515</v>
      </c>
      <c r="U19" s="74"/>
      <c r="V19" s="5">
        <f>SUM(I19:U19)-P19</f>
        <v>1625</v>
      </c>
    </row>
    <row r="20" spans="1:24" s="4" customFormat="1" ht="19.5" customHeight="1" x14ac:dyDescent="0.2">
      <c r="A20" s="54"/>
      <c r="B20" s="2"/>
      <c r="C20" s="2"/>
      <c r="D20" s="2"/>
      <c r="E20" s="53" t="s">
        <v>588</v>
      </c>
      <c r="F20" s="53" t="s">
        <v>504</v>
      </c>
      <c r="G20" s="2">
        <v>1972</v>
      </c>
      <c r="H20" s="54" t="s">
        <v>85</v>
      </c>
      <c r="I20" s="2"/>
      <c r="J20" s="2"/>
      <c r="K20" s="81"/>
      <c r="L20" s="81">
        <v>240</v>
      </c>
      <c r="M20" s="75">
        <v>146</v>
      </c>
      <c r="N20" s="81"/>
      <c r="O20" s="17">
        <v>601</v>
      </c>
      <c r="P20" s="2"/>
      <c r="Q20" s="2"/>
      <c r="R20" s="74">
        <v>306</v>
      </c>
      <c r="S20" s="8"/>
      <c r="T20" s="8">
        <v>475</v>
      </c>
      <c r="U20" s="74"/>
      <c r="V20" s="5">
        <f>SUM(I20:U20)-M20</f>
        <v>1622</v>
      </c>
      <c r="W20" s="6"/>
    </row>
    <row r="21" spans="1:24" s="4" customFormat="1" ht="19.5" customHeight="1" x14ac:dyDescent="0.2">
      <c r="A21" s="54" t="s">
        <v>728</v>
      </c>
      <c r="B21" s="2"/>
      <c r="C21" s="41" t="s">
        <v>728</v>
      </c>
      <c r="D21" s="2"/>
      <c r="E21" s="3" t="s">
        <v>188</v>
      </c>
      <c r="F21" s="3" t="s">
        <v>14</v>
      </c>
      <c r="G21" s="2">
        <v>1978</v>
      </c>
      <c r="H21" s="2" t="s">
        <v>85</v>
      </c>
      <c r="I21" s="2"/>
      <c r="J21" s="19">
        <v>530</v>
      </c>
      <c r="K21" s="81"/>
      <c r="L21" s="81"/>
      <c r="M21" s="81"/>
      <c r="N21" s="81"/>
      <c r="O21" s="17">
        <v>617</v>
      </c>
      <c r="P21" s="19">
        <v>469</v>
      </c>
      <c r="Q21" s="19"/>
      <c r="R21" s="74"/>
      <c r="S21" s="8"/>
      <c r="T21" s="8">
        <v>647</v>
      </c>
      <c r="U21" s="73">
        <v>343</v>
      </c>
      <c r="V21" s="5">
        <f>SUM(I21:U21)-P21-J21</f>
        <v>1607</v>
      </c>
    </row>
    <row r="22" spans="1:24" s="4" customFormat="1" ht="19.5" customHeight="1" x14ac:dyDescent="0.2">
      <c r="A22" s="54"/>
      <c r="B22" s="2"/>
      <c r="C22" s="40"/>
      <c r="D22" s="2"/>
      <c r="E22" s="62" t="s">
        <v>36</v>
      </c>
      <c r="F22" s="3" t="s">
        <v>103</v>
      </c>
      <c r="G22" s="2">
        <v>1992</v>
      </c>
      <c r="H22" s="2" t="s">
        <v>5</v>
      </c>
      <c r="I22" s="2"/>
      <c r="J22" s="2"/>
      <c r="K22" s="80"/>
      <c r="L22" s="80">
        <v>274</v>
      </c>
      <c r="M22" s="80"/>
      <c r="N22" s="80"/>
      <c r="O22" s="17">
        <v>634</v>
      </c>
      <c r="P22" s="2"/>
      <c r="Q22" s="2"/>
      <c r="R22" s="75">
        <v>172</v>
      </c>
      <c r="S22" s="19"/>
      <c r="T22" s="54">
        <v>401</v>
      </c>
      <c r="U22" s="74">
        <v>227</v>
      </c>
      <c r="V22" s="5">
        <f>SUM(I22:U22)-R22</f>
        <v>1536</v>
      </c>
    </row>
    <row r="23" spans="1:24" s="4" customFormat="1" ht="19.5" customHeight="1" x14ac:dyDescent="0.2">
      <c r="A23" s="54" t="s">
        <v>728</v>
      </c>
      <c r="B23" s="2"/>
      <c r="C23" s="2"/>
      <c r="D23" s="2"/>
      <c r="E23" s="3" t="s">
        <v>24</v>
      </c>
      <c r="F23" s="3" t="s">
        <v>171</v>
      </c>
      <c r="G23" s="2">
        <v>1963</v>
      </c>
      <c r="H23" s="2" t="s">
        <v>4</v>
      </c>
      <c r="I23" s="2"/>
      <c r="J23" s="2"/>
      <c r="K23" s="81"/>
      <c r="L23" s="75"/>
      <c r="M23" s="75"/>
      <c r="N23" s="81">
        <v>315</v>
      </c>
      <c r="O23" s="17">
        <v>394</v>
      </c>
      <c r="P23" s="19">
        <v>338</v>
      </c>
      <c r="Q23" s="2"/>
      <c r="R23" s="75">
        <v>122</v>
      </c>
      <c r="S23" s="8"/>
      <c r="T23" s="8">
        <v>437</v>
      </c>
      <c r="U23" s="74">
        <v>294</v>
      </c>
      <c r="V23" s="5">
        <f>SUM(I23:U23)-P23-R23</f>
        <v>1440</v>
      </c>
    </row>
    <row r="24" spans="1:24" s="4" customFormat="1" ht="19.5" customHeight="1" x14ac:dyDescent="0.2">
      <c r="A24" s="54"/>
      <c r="B24" s="2" t="s">
        <v>728</v>
      </c>
      <c r="C24" s="2"/>
      <c r="D24" s="66" t="s">
        <v>728</v>
      </c>
      <c r="E24" s="26" t="s">
        <v>309</v>
      </c>
      <c r="F24" s="3" t="s">
        <v>152</v>
      </c>
      <c r="G24" s="2">
        <v>2004</v>
      </c>
      <c r="H24" s="2" t="s">
        <v>85</v>
      </c>
      <c r="I24" s="2"/>
      <c r="J24" s="2"/>
      <c r="K24" s="80"/>
      <c r="L24" s="80"/>
      <c r="M24" s="80"/>
      <c r="N24" s="80">
        <v>225</v>
      </c>
      <c r="O24" s="17">
        <v>725</v>
      </c>
      <c r="P24" s="19">
        <v>358</v>
      </c>
      <c r="Q24" s="2"/>
      <c r="R24" s="74"/>
      <c r="S24" s="8">
        <v>474</v>
      </c>
      <c r="T24" s="8"/>
      <c r="U24" s="74"/>
      <c r="V24" s="5">
        <f>SUM(I24:U24)-P24</f>
        <v>1424</v>
      </c>
    </row>
    <row r="25" spans="1:24" s="4" customFormat="1" ht="19.5" customHeight="1" x14ac:dyDescent="0.2">
      <c r="A25" s="67" t="s">
        <v>728</v>
      </c>
      <c r="B25" s="2"/>
      <c r="C25" s="40" t="s">
        <v>728</v>
      </c>
      <c r="D25" s="2"/>
      <c r="E25" s="50" t="s">
        <v>199</v>
      </c>
      <c r="F25" s="3" t="s">
        <v>202</v>
      </c>
      <c r="G25" s="2">
        <v>1987</v>
      </c>
      <c r="H25" s="2" t="s">
        <v>87</v>
      </c>
      <c r="I25" s="2"/>
      <c r="J25" s="2"/>
      <c r="K25" s="80"/>
      <c r="L25" s="80"/>
      <c r="M25" s="80"/>
      <c r="N25" s="80"/>
      <c r="O25" s="17">
        <v>381</v>
      </c>
      <c r="P25" s="2">
        <v>1027</v>
      </c>
      <c r="Q25" s="2"/>
      <c r="R25" s="74"/>
      <c r="S25" s="8"/>
      <c r="T25" s="8"/>
      <c r="U25" s="74"/>
      <c r="V25" s="5">
        <f>SUM(I25:U25)</f>
        <v>1408</v>
      </c>
    </row>
    <row r="26" spans="1:24" s="4" customFormat="1" ht="19.5" customHeight="1" x14ac:dyDescent="0.2">
      <c r="A26" s="54" t="s">
        <v>728</v>
      </c>
      <c r="B26" s="2"/>
      <c r="C26" s="40"/>
      <c r="D26" s="2"/>
      <c r="E26" s="52" t="s">
        <v>516</v>
      </c>
      <c r="F26" s="53" t="s">
        <v>507</v>
      </c>
      <c r="G26" s="2">
        <v>1963</v>
      </c>
      <c r="H26" s="2" t="s">
        <v>85</v>
      </c>
      <c r="I26" s="2"/>
      <c r="J26" s="2"/>
      <c r="K26" s="80"/>
      <c r="L26" s="80">
        <v>93</v>
      </c>
      <c r="M26" s="80"/>
      <c r="N26" s="80"/>
      <c r="O26" s="17">
        <v>568</v>
      </c>
      <c r="P26" s="2"/>
      <c r="Q26" s="2"/>
      <c r="R26" s="75">
        <v>81</v>
      </c>
      <c r="S26" s="8"/>
      <c r="T26" s="8">
        <v>333</v>
      </c>
      <c r="U26" s="74">
        <v>400</v>
      </c>
      <c r="V26" s="5">
        <f>SUM(I26:U26)-R26</f>
        <v>1394</v>
      </c>
      <c r="X26" s="6"/>
    </row>
    <row r="27" spans="1:24" s="4" customFormat="1" ht="19.5" customHeight="1" x14ac:dyDescent="0.2">
      <c r="A27" s="67"/>
      <c r="B27" s="2" t="s">
        <v>728</v>
      </c>
      <c r="C27" s="2"/>
      <c r="D27" s="40" t="s">
        <v>728</v>
      </c>
      <c r="E27" s="46" t="s">
        <v>460</v>
      </c>
      <c r="F27" s="3" t="s">
        <v>152</v>
      </c>
      <c r="G27" s="2">
        <v>2006</v>
      </c>
      <c r="H27" s="2" t="s">
        <v>85</v>
      </c>
      <c r="I27" s="2"/>
      <c r="J27" s="2"/>
      <c r="K27" s="80"/>
      <c r="L27" s="80"/>
      <c r="M27" s="80"/>
      <c r="N27" s="80">
        <v>89</v>
      </c>
      <c r="O27" s="17">
        <v>551</v>
      </c>
      <c r="P27" s="2">
        <v>622</v>
      </c>
      <c r="Q27" s="2"/>
      <c r="R27" s="74"/>
      <c r="S27" s="8"/>
      <c r="T27" s="8"/>
      <c r="U27" s="74"/>
      <c r="V27" s="5">
        <f>SUM(I27:U27)</f>
        <v>1262</v>
      </c>
    </row>
    <row r="28" spans="1:24" s="4" customFormat="1" ht="19.5" customHeight="1" x14ac:dyDescent="0.2">
      <c r="A28" s="54"/>
      <c r="B28" s="2"/>
      <c r="C28" s="2"/>
      <c r="D28" s="2"/>
      <c r="E28" s="53" t="s">
        <v>589</v>
      </c>
      <c r="F28" s="53" t="s">
        <v>169</v>
      </c>
      <c r="G28" s="2">
        <v>1968</v>
      </c>
      <c r="H28" s="54" t="s">
        <v>85</v>
      </c>
      <c r="I28" s="2"/>
      <c r="J28" s="2"/>
      <c r="K28" s="81"/>
      <c r="L28" s="81"/>
      <c r="M28" s="81"/>
      <c r="N28" s="81"/>
      <c r="O28" s="17">
        <v>706</v>
      </c>
      <c r="P28" s="2"/>
      <c r="Q28" s="2"/>
      <c r="R28" s="74"/>
      <c r="S28" s="8">
        <v>551</v>
      </c>
      <c r="T28" s="8"/>
      <c r="U28" s="74"/>
      <c r="V28" s="5">
        <f>SUM(I28:U28)</f>
        <v>1257</v>
      </c>
      <c r="W28" s="6"/>
    </row>
    <row r="29" spans="1:24" s="4" customFormat="1" ht="19.5" customHeight="1" x14ac:dyDescent="0.2">
      <c r="A29" s="54"/>
      <c r="B29" s="2"/>
      <c r="C29" s="40"/>
      <c r="D29" s="49"/>
      <c r="E29" s="13" t="s">
        <v>305</v>
      </c>
      <c r="F29" s="3" t="s">
        <v>176</v>
      </c>
      <c r="G29" s="2">
        <v>2001</v>
      </c>
      <c r="H29" s="2" t="s">
        <v>85</v>
      </c>
      <c r="I29" s="2"/>
      <c r="J29" s="2"/>
      <c r="K29" s="81"/>
      <c r="L29" s="81"/>
      <c r="M29" s="81"/>
      <c r="N29" s="81"/>
      <c r="O29" s="17"/>
      <c r="P29" s="2">
        <v>1250</v>
      </c>
      <c r="Q29" s="2"/>
      <c r="R29" s="74"/>
      <c r="S29" s="8"/>
      <c r="T29" s="8"/>
      <c r="U29" s="74"/>
      <c r="V29" s="5">
        <f>SUM(I29:U29)</f>
        <v>1250</v>
      </c>
    </row>
    <row r="30" spans="1:24" s="4" customFormat="1" ht="19.5" customHeight="1" x14ac:dyDescent="0.2">
      <c r="A30" s="54"/>
      <c r="B30" s="2"/>
      <c r="C30" s="2"/>
      <c r="D30" s="2"/>
      <c r="E30" s="3" t="s">
        <v>196</v>
      </c>
      <c r="F30" s="3" t="s">
        <v>150</v>
      </c>
      <c r="G30" s="2">
        <v>1992</v>
      </c>
      <c r="H30" s="2" t="s">
        <v>85</v>
      </c>
      <c r="I30" s="2"/>
      <c r="J30" s="2">
        <v>577</v>
      </c>
      <c r="K30" s="80"/>
      <c r="L30" s="80"/>
      <c r="M30" s="80"/>
      <c r="N30" s="80"/>
      <c r="O30" s="17">
        <v>652</v>
      </c>
      <c r="P30" s="19">
        <v>261</v>
      </c>
      <c r="Q30" s="19"/>
      <c r="R30" s="74"/>
      <c r="S30" s="8"/>
      <c r="T30" s="8"/>
      <c r="U30" s="74"/>
      <c r="V30" s="5">
        <f>SUM(I30:U30)-P30</f>
        <v>1229</v>
      </c>
    </row>
    <row r="31" spans="1:24" s="4" customFormat="1" ht="19.5" customHeight="1" x14ac:dyDescent="0.2">
      <c r="A31" s="54"/>
      <c r="B31" s="2"/>
      <c r="C31" s="2"/>
      <c r="D31" s="2"/>
      <c r="E31" s="46" t="s">
        <v>317</v>
      </c>
      <c r="F31" s="3" t="s">
        <v>152</v>
      </c>
      <c r="G31" s="2">
        <v>2004</v>
      </c>
      <c r="H31" s="33" t="s">
        <v>85</v>
      </c>
      <c r="I31" s="33"/>
      <c r="J31" s="33"/>
      <c r="K31" s="81"/>
      <c r="L31" s="81"/>
      <c r="M31" s="81"/>
      <c r="N31" s="81">
        <v>172</v>
      </c>
      <c r="O31" s="17">
        <v>521</v>
      </c>
      <c r="P31" s="2">
        <v>493</v>
      </c>
      <c r="Q31" s="2"/>
      <c r="R31" s="74"/>
      <c r="S31" s="19">
        <v>300</v>
      </c>
      <c r="T31" s="19"/>
      <c r="U31" s="74"/>
      <c r="V31" s="5">
        <f>SUM(I31:U31)-S31</f>
        <v>1186</v>
      </c>
      <c r="X31" s="64"/>
    </row>
    <row r="32" spans="1:24" s="4" customFormat="1" ht="19.5" customHeight="1" x14ac:dyDescent="0.2">
      <c r="A32" s="54"/>
      <c r="B32" s="2"/>
      <c r="C32" s="2"/>
      <c r="D32" s="2"/>
      <c r="E32" s="62" t="s">
        <v>404</v>
      </c>
      <c r="F32" s="53" t="s">
        <v>715</v>
      </c>
      <c r="G32" s="2">
        <v>1992</v>
      </c>
      <c r="H32" s="14" t="s">
        <v>87</v>
      </c>
      <c r="I32" s="14"/>
      <c r="J32" s="14"/>
      <c r="K32" s="81"/>
      <c r="L32" s="81">
        <v>210</v>
      </c>
      <c r="M32" s="81"/>
      <c r="N32" s="81"/>
      <c r="O32" s="17">
        <v>936</v>
      </c>
      <c r="P32" s="2"/>
      <c r="Q32" s="2"/>
      <c r="R32" s="74"/>
      <c r="S32" s="8"/>
      <c r="T32" s="8"/>
      <c r="U32" s="74"/>
      <c r="V32" s="5">
        <f>SUM(I32:U32)</f>
        <v>1146</v>
      </c>
    </row>
    <row r="33" spans="1:22" s="4" customFormat="1" ht="19.5" customHeight="1" x14ac:dyDescent="0.2">
      <c r="A33" s="54" t="s">
        <v>728</v>
      </c>
      <c r="B33" s="2"/>
      <c r="C33" s="2"/>
      <c r="D33" s="2"/>
      <c r="E33" s="53" t="s">
        <v>193</v>
      </c>
      <c r="F33" s="3" t="s">
        <v>345</v>
      </c>
      <c r="G33" s="2">
        <v>1969</v>
      </c>
      <c r="H33" s="2" t="s">
        <v>85</v>
      </c>
      <c r="I33" s="2"/>
      <c r="J33" s="2"/>
      <c r="K33" s="80">
        <v>343</v>
      </c>
      <c r="L33" s="80">
        <v>113</v>
      </c>
      <c r="M33" s="80"/>
      <c r="N33" s="80"/>
      <c r="O33" s="17"/>
      <c r="P33" s="2"/>
      <c r="Q33" s="2"/>
      <c r="R33" s="74"/>
      <c r="S33" s="8">
        <v>369</v>
      </c>
      <c r="T33" s="8">
        <v>241</v>
      </c>
      <c r="U33" s="74"/>
      <c r="V33" s="5">
        <f>SUM(I33:U33)</f>
        <v>1066</v>
      </c>
    </row>
    <row r="34" spans="1:22" s="4" customFormat="1" ht="19.5" customHeight="1" x14ac:dyDescent="0.2">
      <c r="A34" s="54"/>
      <c r="B34" s="2"/>
      <c r="C34" s="40"/>
      <c r="D34" s="2"/>
      <c r="E34" s="50" t="s">
        <v>141</v>
      </c>
      <c r="F34" s="3" t="s">
        <v>121</v>
      </c>
      <c r="G34" s="2">
        <v>1997</v>
      </c>
      <c r="H34" s="2" t="s">
        <v>87</v>
      </c>
      <c r="I34" s="2"/>
      <c r="J34" s="2"/>
      <c r="K34" s="80"/>
      <c r="L34" s="80"/>
      <c r="M34" s="80"/>
      <c r="N34" s="80"/>
      <c r="O34" s="34">
        <v>476</v>
      </c>
      <c r="P34" s="2">
        <v>279</v>
      </c>
      <c r="Q34" s="2"/>
      <c r="R34" s="73">
        <v>294</v>
      </c>
      <c r="S34" s="19">
        <v>225</v>
      </c>
      <c r="T34" s="19"/>
      <c r="U34" s="74"/>
      <c r="V34" s="5">
        <f>SUM(I34:U34)-S34</f>
        <v>1049</v>
      </c>
    </row>
    <row r="35" spans="1:22" s="4" customFormat="1" ht="19.5" customHeight="1" x14ac:dyDescent="0.2">
      <c r="A35" s="54" t="s">
        <v>728</v>
      </c>
      <c r="B35" s="2"/>
      <c r="C35" s="2"/>
      <c r="D35" s="2"/>
      <c r="E35" s="3" t="s">
        <v>396</v>
      </c>
      <c r="F35" s="43" t="s">
        <v>387</v>
      </c>
      <c r="G35" s="14">
        <v>1949</v>
      </c>
      <c r="H35" s="2" t="s">
        <v>85</v>
      </c>
      <c r="I35" s="2"/>
      <c r="J35" s="2"/>
      <c r="K35" s="81">
        <v>250</v>
      </c>
      <c r="L35" s="75"/>
      <c r="M35" s="75"/>
      <c r="N35" s="81"/>
      <c r="O35" s="34">
        <v>296</v>
      </c>
      <c r="P35" s="2"/>
      <c r="Q35" s="2"/>
      <c r="R35" s="74"/>
      <c r="S35" s="8"/>
      <c r="T35" s="8">
        <v>270</v>
      </c>
      <c r="U35" s="74">
        <v>212</v>
      </c>
      <c r="V35" s="5">
        <f>SUM(I35:U35)</f>
        <v>1028</v>
      </c>
    </row>
    <row r="36" spans="1:22" s="4" customFormat="1" ht="19.5" customHeight="1" x14ac:dyDescent="0.2">
      <c r="A36" s="54"/>
      <c r="B36" s="2"/>
      <c r="C36" s="40"/>
      <c r="D36" s="2"/>
      <c r="E36" s="3" t="s">
        <v>230</v>
      </c>
      <c r="F36" s="3" t="s">
        <v>231</v>
      </c>
      <c r="G36" s="2">
        <v>1986</v>
      </c>
      <c r="H36" s="2" t="s">
        <v>85</v>
      </c>
      <c r="I36" s="2"/>
      <c r="J36" s="2"/>
      <c r="K36" s="81"/>
      <c r="L36" s="81"/>
      <c r="M36" s="81"/>
      <c r="N36" s="81"/>
      <c r="O36" s="17">
        <v>1009</v>
      </c>
      <c r="P36" s="2"/>
      <c r="Q36" s="2"/>
      <c r="R36" s="74"/>
      <c r="S36" s="8"/>
      <c r="T36" s="8"/>
      <c r="U36" s="74"/>
      <c r="V36" s="5">
        <f>SUM(I36:U36)</f>
        <v>1009</v>
      </c>
    </row>
    <row r="37" spans="1:22" s="4" customFormat="1" ht="19.5" customHeight="1" x14ac:dyDescent="0.2">
      <c r="A37" s="54"/>
      <c r="B37" s="2"/>
      <c r="C37" s="2"/>
      <c r="D37" s="2"/>
      <c r="E37" s="46" t="s">
        <v>545</v>
      </c>
      <c r="F37" s="3" t="s">
        <v>152</v>
      </c>
      <c r="G37" s="2">
        <v>2006</v>
      </c>
      <c r="H37" s="2" t="s">
        <v>85</v>
      </c>
      <c r="I37" s="2"/>
      <c r="J37" s="2"/>
      <c r="K37" s="81"/>
      <c r="L37" s="81"/>
      <c r="M37" s="81"/>
      <c r="N37" s="81">
        <v>141</v>
      </c>
      <c r="O37" s="34"/>
      <c r="P37" s="19">
        <v>40</v>
      </c>
      <c r="Q37" s="2">
        <v>459</v>
      </c>
      <c r="R37" s="74"/>
      <c r="S37" s="8">
        <v>343</v>
      </c>
      <c r="T37" s="8"/>
      <c r="U37" s="74"/>
      <c r="V37" s="5">
        <f>SUM(I37:U37)-P37</f>
        <v>943</v>
      </c>
    </row>
    <row r="38" spans="1:22" s="4" customFormat="1" ht="19.5" customHeight="1" x14ac:dyDescent="0.2">
      <c r="A38" s="54"/>
      <c r="B38" s="2"/>
      <c r="C38" s="2"/>
      <c r="D38" s="2"/>
      <c r="E38" s="53" t="s">
        <v>227</v>
      </c>
      <c r="F38" s="3" t="s">
        <v>103</v>
      </c>
      <c r="G38" s="2">
        <v>1956</v>
      </c>
      <c r="H38" s="2" t="s">
        <v>85</v>
      </c>
      <c r="I38" s="2"/>
      <c r="J38" s="2"/>
      <c r="K38" s="80"/>
      <c r="L38" s="80">
        <v>157</v>
      </c>
      <c r="M38" s="75">
        <v>81</v>
      </c>
      <c r="N38" s="80"/>
      <c r="O38" s="17">
        <v>368</v>
      </c>
      <c r="P38" s="2"/>
      <c r="Q38" s="2"/>
      <c r="R38" s="74"/>
      <c r="S38" s="8"/>
      <c r="T38" s="8">
        <v>301</v>
      </c>
      <c r="U38" s="74">
        <v>115</v>
      </c>
      <c r="V38" s="5">
        <f>SUM(I38:U38)-M38</f>
        <v>941</v>
      </c>
    </row>
    <row r="39" spans="1:22" s="4" customFormat="1" ht="19.5" customHeight="1" x14ac:dyDescent="0.2">
      <c r="A39" s="67" t="s">
        <v>728</v>
      </c>
      <c r="B39" s="2"/>
      <c r="C39" s="49"/>
      <c r="D39" s="2"/>
      <c r="E39" s="42" t="s">
        <v>8</v>
      </c>
      <c r="F39" s="53" t="s">
        <v>152</v>
      </c>
      <c r="G39" s="2">
        <v>1995</v>
      </c>
      <c r="H39" s="2" t="s">
        <v>5</v>
      </c>
      <c r="I39" s="2"/>
      <c r="J39" s="2"/>
      <c r="K39" s="81"/>
      <c r="L39" s="81"/>
      <c r="M39" s="81"/>
      <c r="N39" s="81"/>
      <c r="O39" s="17"/>
      <c r="P39" s="2">
        <v>595</v>
      </c>
      <c r="Q39" s="2"/>
      <c r="R39" s="74">
        <v>339</v>
      </c>
      <c r="S39" s="8"/>
      <c r="T39" s="8"/>
      <c r="U39" s="74"/>
      <c r="V39" s="5">
        <f t="shared" ref="V39:V47" si="0">SUM(I39:U39)</f>
        <v>934</v>
      </c>
    </row>
    <row r="40" spans="1:22" s="4" customFormat="1" ht="19.5" customHeight="1" x14ac:dyDescent="0.2">
      <c r="A40" s="54"/>
      <c r="B40" s="2"/>
      <c r="C40" s="2"/>
      <c r="D40" s="2"/>
      <c r="E40" s="13" t="s">
        <v>70</v>
      </c>
      <c r="F40" s="3" t="s">
        <v>159</v>
      </c>
      <c r="G40" s="2">
        <v>1995</v>
      </c>
      <c r="H40" s="2" t="s">
        <v>4</v>
      </c>
      <c r="I40" s="2"/>
      <c r="J40" s="2"/>
      <c r="K40" s="80"/>
      <c r="L40" s="80"/>
      <c r="M40" s="80"/>
      <c r="N40" s="80">
        <v>267</v>
      </c>
      <c r="O40" s="34">
        <v>491</v>
      </c>
      <c r="P40" s="2">
        <v>158</v>
      </c>
      <c r="Q40" s="2"/>
      <c r="R40" s="74"/>
      <c r="S40" s="8"/>
      <c r="T40" s="8"/>
      <c r="U40" s="74"/>
      <c r="V40" s="5">
        <f t="shared" si="0"/>
        <v>916</v>
      </c>
    </row>
    <row r="41" spans="1:22" s="4" customFormat="1" ht="19.5" customHeight="1" x14ac:dyDescent="0.2">
      <c r="A41" s="54"/>
      <c r="B41" s="2"/>
      <c r="C41" s="2"/>
      <c r="D41" s="2"/>
      <c r="E41" s="50" t="s">
        <v>716</v>
      </c>
      <c r="F41" s="3" t="s">
        <v>168</v>
      </c>
      <c r="G41" s="2">
        <v>1989</v>
      </c>
      <c r="H41" s="2" t="s">
        <v>5</v>
      </c>
      <c r="I41" s="2"/>
      <c r="J41" s="2"/>
      <c r="K41" s="80"/>
      <c r="L41" s="80"/>
      <c r="M41" s="80"/>
      <c r="N41" s="80"/>
      <c r="O41" s="17">
        <v>913</v>
      </c>
      <c r="P41" s="2"/>
      <c r="Q41" s="2"/>
      <c r="R41" s="74"/>
      <c r="S41" s="8"/>
      <c r="T41" s="8"/>
      <c r="U41" s="74"/>
      <c r="V41" s="5">
        <f t="shared" si="0"/>
        <v>913</v>
      </c>
    </row>
    <row r="42" spans="1:22" s="4" customFormat="1" ht="19.5" customHeight="1" x14ac:dyDescent="0.2">
      <c r="A42" s="54"/>
      <c r="B42" s="2"/>
      <c r="C42" s="2"/>
      <c r="D42" s="2"/>
      <c r="E42" s="3" t="s">
        <v>12</v>
      </c>
      <c r="F42" s="3" t="s">
        <v>731</v>
      </c>
      <c r="G42" s="2">
        <v>1987</v>
      </c>
      <c r="H42" s="2" t="s">
        <v>4</v>
      </c>
      <c r="I42" s="2"/>
      <c r="J42" s="2"/>
      <c r="K42" s="80"/>
      <c r="L42" s="80"/>
      <c r="M42" s="80"/>
      <c r="N42" s="80"/>
      <c r="O42" s="17">
        <v>891</v>
      </c>
      <c r="P42" s="2"/>
      <c r="Q42" s="2"/>
      <c r="R42" s="74"/>
      <c r="S42" s="8"/>
      <c r="T42" s="8"/>
      <c r="U42" s="74"/>
      <c r="V42" s="5">
        <f t="shared" si="0"/>
        <v>891</v>
      </c>
    </row>
    <row r="43" spans="1:22" s="4" customFormat="1" ht="19.5" customHeight="1" x14ac:dyDescent="0.2">
      <c r="A43" s="54"/>
      <c r="B43" s="2"/>
      <c r="C43" s="2"/>
      <c r="D43" s="2"/>
      <c r="E43" s="55" t="s">
        <v>657</v>
      </c>
      <c r="F43" s="53" t="s">
        <v>161</v>
      </c>
      <c r="G43" s="2">
        <v>2006</v>
      </c>
      <c r="H43" s="54" t="s">
        <v>85</v>
      </c>
      <c r="I43" s="2"/>
      <c r="J43" s="2"/>
      <c r="K43" s="80"/>
      <c r="L43" s="80"/>
      <c r="M43" s="80">
        <v>122</v>
      </c>
      <c r="N43" s="80"/>
      <c r="O43" s="17">
        <v>764</v>
      </c>
      <c r="P43" s="2"/>
      <c r="Q43" s="2"/>
      <c r="R43" s="74"/>
      <c r="S43" s="8"/>
      <c r="T43" s="8"/>
      <c r="U43" s="74"/>
      <c r="V43" s="5">
        <f t="shared" si="0"/>
        <v>886</v>
      </c>
    </row>
    <row r="44" spans="1:22" s="4" customFormat="1" ht="19.5" customHeight="1" x14ac:dyDescent="0.2">
      <c r="A44" s="54"/>
      <c r="B44" s="2"/>
      <c r="C44" s="2"/>
      <c r="D44" s="41"/>
      <c r="E44" s="13" t="s">
        <v>284</v>
      </c>
      <c r="F44" s="3" t="s">
        <v>152</v>
      </c>
      <c r="G44" s="2">
        <v>2002</v>
      </c>
      <c r="H44" s="2" t="s">
        <v>85</v>
      </c>
      <c r="I44" s="2"/>
      <c r="J44" s="2"/>
      <c r="K44" s="81"/>
      <c r="L44" s="81"/>
      <c r="M44" s="81"/>
      <c r="N44" s="81">
        <v>290</v>
      </c>
      <c r="O44" s="17"/>
      <c r="P44" s="2">
        <v>568</v>
      </c>
      <c r="Q44" s="2"/>
      <c r="R44" s="74"/>
      <c r="S44" s="8"/>
      <c r="T44" s="8"/>
      <c r="U44" s="74"/>
      <c r="V44" s="5">
        <f t="shared" si="0"/>
        <v>858</v>
      </c>
    </row>
    <row r="45" spans="1:22" s="4" customFormat="1" ht="19.5" customHeight="1" x14ac:dyDescent="0.2">
      <c r="A45" s="54"/>
      <c r="B45" s="2"/>
      <c r="C45" s="48"/>
      <c r="D45" s="48"/>
      <c r="E45" s="38" t="s">
        <v>1079</v>
      </c>
      <c r="F45" s="3" t="s">
        <v>1009</v>
      </c>
      <c r="G45" s="2">
        <v>2001</v>
      </c>
      <c r="H45" s="14" t="s">
        <v>85</v>
      </c>
      <c r="I45" s="14"/>
      <c r="J45" s="14"/>
      <c r="K45" s="81"/>
      <c r="L45" s="81"/>
      <c r="M45" s="81"/>
      <c r="N45" s="81"/>
      <c r="O45" s="17"/>
      <c r="P45" s="2">
        <v>805</v>
      </c>
      <c r="Q45" s="2"/>
      <c r="R45" s="74"/>
      <c r="S45" s="8"/>
      <c r="T45" s="8"/>
      <c r="U45" s="74"/>
      <c r="V45" s="5">
        <f t="shared" si="0"/>
        <v>805</v>
      </c>
    </row>
    <row r="46" spans="1:22" s="4" customFormat="1" ht="19.5" customHeight="1" x14ac:dyDescent="0.2">
      <c r="A46" s="54"/>
      <c r="B46" s="2"/>
      <c r="C46" s="2"/>
      <c r="D46" s="2"/>
      <c r="E46" s="53" t="s">
        <v>656</v>
      </c>
      <c r="F46" s="53" t="s">
        <v>161</v>
      </c>
      <c r="G46" s="2">
        <v>1972</v>
      </c>
      <c r="H46" s="54" t="s">
        <v>85</v>
      </c>
      <c r="I46" s="2"/>
      <c r="J46" s="2"/>
      <c r="K46" s="80"/>
      <c r="L46" s="80"/>
      <c r="M46" s="80">
        <v>267</v>
      </c>
      <c r="N46" s="80"/>
      <c r="O46" s="17">
        <v>462</v>
      </c>
      <c r="P46" s="2"/>
      <c r="Q46" s="2"/>
      <c r="R46" s="74"/>
      <c r="S46" s="8"/>
      <c r="T46" s="8"/>
      <c r="U46" s="74"/>
      <c r="V46" s="5">
        <f t="shared" si="0"/>
        <v>729</v>
      </c>
    </row>
    <row r="47" spans="1:22" s="4" customFormat="1" ht="19.5" customHeight="1" x14ac:dyDescent="0.2">
      <c r="A47" s="54" t="s">
        <v>728</v>
      </c>
      <c r="B47" s="2"/>
      <c r="C47" s="2"/>
      <c r="D47" s="2"/>
      <c r="E47" s="3" t="s">
        <v>46</v>
      </c>
      <c r="F47" s="3" t="s">
        <v>162</v>
      </c>
      <c r="G47" s="2">
        <v>1965</v>
      </c>
      <c r="H47" s="2" t="s">
        <v>4</v>
      </c>
      <c r="I47" s="2"/>
      <c r="J47" s="2"/>
      <c r="K47" s="80"/>
      <c r="L47" s="80"/>
      <c r="M47" s="80"/>
      <c r="N47" s="80"/>
      <c r="O47" s="69">
        <v>536</v>
      </c>
      <c r="P47" s="2"/>
      <c r="Q47" s="2"/>
      <c r="R47" s="74">
        <v>58</v>
      </c>
      <c r="S47" s="8"/>
      <c r="T47" s="8">
        <v>134</v>
      </c>
      <c r="U47" s="74"/>
      <c r="V47" s="5">
        <f t="shared" si="0"/>
        <v>728</v>
      </c>
    </row>
    <row r="48" spans="1:22" s="4" customFormat="1" ht="19.5" customHeight="1" x14ac:dyDescent="0.2">
      <c r="A48" s="54"/>
      <c r="B48" s="2"/>
      <c r="C48" s="2"/>
      <c r="D48" s="2"/>
      <c r="E48" s="46" t="s">
        <v>461</v>
      </c>
      <c r="F48" s="3" t="s">
        <v>152</v>
      </c>
      <c r="G48" s="2">
        <v>2003</v>
      </c>
      <c r="H48" s="2" t="s">
        <v>85</v>
      </c>
      <c r="I48" s="2"/>
      <c r="J48" s="2"/>
      <c r="K48" s="80"/>
      <c r="L48" s="80"/>
      <c r="M48" s="80"/>
      <c r="N48" s="80"/>
      <c r="O48" s="17">
        <v>407</v>
      </c>
      <c r="P48" s="2">
        <v>318</v>
      </c>
      <c r="Q48" s="2"/>
      <c r="R48" s="74"/>
      <c r="S48" s="19">
        <v>220</v>
      </c>
      <c r="T48" s="19"/>
      <c r="U48" s="74"/>
      <c r="V48" s="5">
        <f>SUM(I48:U48)-S48</f>
        <v>725</v>
      </c>
    </row>
    <row r="49" spans="1:23" s="4" customFormat="1" ht="19.5" customHeight="1" x14ac:dyDescent="0.2">
      <c r="A49" s="54"/>
      <c r="B49" s="2"/>
      <c r="C49" s="2"/>
      <c r="D49" s="2"/>
      <c r="E49" s="46" t="s">
        <v>395</v>
      </c>
      <c r="F49" s="13" t="s">
        <v>121</v>
      </c>
      <c r="G49" s="45">
        <v>2005</v>
      </c>
      <c r="H49" s="2" t="s">
        <v>85</v>
      </c>
      <c r="I49" s="2"/>
      <c r="J49" s="2"/>
      <c r="K49" s="80"/>
      <c r="L49" s="80"/>
      <c r="M49" s="80"/>
      <c r="N49" s="80"/>
      <c r="O49" s="17">
        <v>285</v>
      </c>
      <c r="P49" s="2">
        <v>243</v>
      </c>
      <c r="Q49" s="2"/>
      <c r="R49" s="76">
        <v>178</v>
      </c>
      <c r="S49" s="10"/>
      <c r="T49" s="10"/>
      <c r="U49" s="76"/>
      <c r="V49" s="5">
        <f t="shared" ref="V49:V62" si="1">SUM(I49:U49)</f>
        <v>706</v>
      </c>
    </row>
    <row r="50" spans="1:23" s="4" customFormat="1" ht="19.5" customHeight="1" x14ac:dyDescent="0.2">
      <c r="A50" s="54"/>
      <c r="B50" s="2"/>
      <c r="C50" s="2"/>
      <c r="D50" s="2"/>
      <c r="E50" s="3" t="s">
        <v>116</v>
      </c>
      <c r="F50" s="3" t="s">
        <v>387</v>
      </c>
      <c r="G50" s="2">
        <v>1970</v>
      </c>
      <c r="H50" s="2" t="s">
        <v>85</v>
      </c>
      <c r="I50" s="2"/>
      <c r="J50" s="2"/>
      <c r="K50" s="80">
        <v>178</v>
      </c>
      <c r="L50" s="80"/>
      <c r="M50" s="80"/>
      <c r="N50" s="80"/>
      <c r="O50" s="17">
        <v>274</v>
      </c>
      <c r="P50" s="2"/>
      <c r="Q50" s="2"/>
      <c r="R50" s="74"/>
      <c r="S50" s="8"/>
      <c r="T50" s="8"/>
      <c r="U50" s="74">
        <v>250</v>
      </c>
      <c r="V50" s="5">
        <f t="shared" si="1"/>
        <v>702</v>
      </c>
    </row>
    <row r="51" spans="1:23" s="4" customFormat="1" ht="19.5" customHeight="1" x14ac:dyDescent="0.2">
      <c r="A51" s="54" t="s">
        <v>728</v>
      </c>
      <c r="B51" s="2"/>
      <c r="C51" s="40"/>
      <c r="D51" s="2"/>
      <c r="E51" s="13" t="s">
        <v>110</v>
      </c>
      <c r="F51" s="3" t="s">
        <v>103</v>
      </c>
      <c r="G51" s="2">
        <v>1996</v>
      </c>
      <c r="H51" s="2" t="s">
        <v>85</v>
      </c>
      <c r="I51" s="2"/>
      <c r="J51" s="2"/>
      <c r="K51" s="80"/>
      <c r="L51" s="80"/>
      <c r="M51" s="80"/>
      <c r="N51" s="80"/>
      <c r="O51" s="17">
        <v>688</v>
      </c>
      <c r="P51" s="2"/>
      <c r="Q51" s="2"/>
      <c r="R51" s="74"/>
      <c r="S51" s="8"/>
      <c r="T51" s="8"/>
      <c r="U51" s="74"/>
      <c r="V51" s="5">
        <f t="shared" si="1"/>
        <v>688</v>
      </c>
      <c r="W51" s="6"/>
    </row>
    <row r="52" spans="1:23" s="4" customFormat="1" ht="19.5" customHeight="1" x14ac:dyDescent="0.2">
      <c r="A52" s="54"/>
      <c r="B52" s="2"/>
      <c r="C52" s="2"/>
      <c r="D52" s="2"/>
      <c r="E52" s="46" t="s">
        <v>333</v>
      </c>
      <c r="F52" s="3" t="s">
        <v>152</v>
      </c>
      <c r="G52" s="2">
        <v>2003</v>
      </c>
      <c r="H52" s="2" t="s">
        <v>85</v>
      </c>
      <c r="I52" s="2"/>
      <c r="J52" s="2"/>
      <c r="K52" s="81"/>
      <c r="L52" s="81"/>
      <c r="M52" s="81"/>
      <c r="N52" s="81">
        <v>127</v>
      </c>
      <c r="O52" s="17">
        <v>331</v>
      </c>
      <c r="P52" s="2">
        <v>225</v>
      </c>
      <c r="Q52" s="2"/>
      <c r="R52" s="74"/>
      <c r="S52" s="8"/>
      <c r="T52" s="8"/>
      <c r="U52" s="74"/>
      <c r="V52" s="5">
        <f t="shared" si="1"/>
        <v>683</v>
      </c>
    </row>
    <row r="53" spans="1:23" s="4" customFormat="1" ht="19.5" customHeight="1" x14ac:dyDescent="0.2">
      <c r="A53" s="54"/>
      <c r="B53" s="2"/>
      <c r="C53" s="2"/>
      <c r="D53" s="2"/>
      <c r="E53" s="46" t="s">
        <v>357</v>
      </c>
      <c r="F53" s="3" t="s">
        <v>169</v>
      </c>
      <c r="G53" s="2">
        <v>2004</v>
      </c>
      <c r="H53" s="2" t="s">
        <v>85</v>
      </c>
      <c r="I53" s="2"/>
      <c r="J53" s="2"/>
      <c r="K53" s="81"/>
      <c r="L53" s="81"/>
      <c r="M53" s="81">
        <v>232</v>
      </c>
      <c r="N53" s="81"/>
      <c r="O53" s="17">
        <v>421</v>
      </c>
      <c r="P53" s="2"/>
      <c r="Q53" s="2"/>
      <c r="R53" s="74"/>
      <c r="S53" s="8"/>
      <c r="T53" s="8"/>
      <c r="U53" s="74"/>
      <c r="V53" s="5">
        <f t="shared" si="1"/>
        <v>653</v>
      </c>
    </row>
    <row r="54" spans="1:23" s="4" customFormat="1" ht="19.5" customHeight="1" x14ac:dyDescent="0.2">
      <c r="A54" s="54"/>
      <c r="B54" s="2"/>
      <c r="C54" s="2"/>
      <c r="D54" s="2"/>
      <c r="E54" s="50" t="s">
        <v>29</v>
      </c>
      <c r="F54" s="3" t="s">
        <v>173</v>
      </c>
      <c r="G54" s="2">
        <v>1959</v>
      </c>
      <c r="H54" s="2" t="s">
        <v>5</v>
      </c>
      <c r="I54" s="2"/>
      <c r="J54" s="2"/>
      <c r="K54" s="80"/>
      <c r="L54" s="80"/>
      <c r="M54" s="80"/>
      <c r="N54" s="80"/>
      <c r="O54" s="34"/>
      <c r="P54" s="2"/>
      <c r="Q54" s="2">
        <v>247</v>
      </c>
      <c r="R54" s="74">
        <v>106</v>
      </c>
      <c r="S54" s="8">
        <v>209</v>
      </c>
      <c r="T54" s="8"/>
      <c r="U54" s="74"/>
      <c r="V54" s="5">
        <f t="shared" si="1"/>
        <v>562</v>
      </c>
      <c r="W54" s="6"/>
    </row>
    <row r="55" spans="1:23" s="4" customFormat="1" ht="19.5" customHeight="1" x14ac:dyDescent="0.2">
      <c r="A55" s="54"/>
      <c r="B55" s="2"/>
      <c r="C55" s="2"/>
      <c r="D55" s="2"/>
      <c r="E55" s="3" t="s">
        <v>271</v>
      </c>
      <c r="F55" s="3" t="s">
        <v>129</v>
      </c>
      <c r="G55" s="2">
        <v>1970</v>
      </c>
      <c r="H55" s="2" t="s">
        <v>85</v>
      </c>
      <c r="I55" s="2"/>
      <c r="J55" s="2"/>
      <c r="K55" s="81"/>
      <c r="L55" s="81"/>
      <c r="M55" s="81"/>
      <c r="N55" s="81">
        <v>156</v>
      </c>
      <c r="O55" s="17">
        <v>262</v>
      </c>
      <c r="P55" s="2">
        <v>127</v>
      </c>
      <c r="Q55" s="2"/>
      <c r="R55" s="74"/>
      <c r="S55" s="8"/>
      <c r="T55" s="8"/>
      <c r="U55" s="74"/>
      <c r="V55" s="5">
        <f t="shared" si="1"/>
        <v>545</v>
      </c>
    </row>
    <row r="56" spans="1:23" s="4" customFormat="1" ht="19.5" customHeight="1" x14ac:dyDescent="0.2">
      <c r="A56" s="67" t="s">
        <v>728</v>
      </c>
      <c r="B56" s="67" t="s">
        <v>728</v>
      </c>
      <c r="C56" s="41" t="s">
        <v>728</v>
      </c>
      <c r="D56" s="49" t="s">
        <v>728</v>
      </c>
      <c r="E56" s="44" t="s">
        <v>335</v>
      </c>
      <c r="F56" s="3" t="s">
        <v>138</v>
      </c>
      <c r="G56" s="2">
        <v>2005</v>
      </c>
      <c r="H56" s="2" t="s">
        <v>87</v>
      </c>
      <c r="I56" s="2"/>
      <c r="J56" s="2"/>
      <c r="K56" s="80"/>
      <c r="L56" s="80"/>
      <c r="M56" s="80"/>
      <c r="N56" s="80"/>
      <c r="O56" s="17">
        <v>356</v>
      </c>
      <c r="P56" s="2"/>
      <c r="Q56" s="2"/>
      <c r="R56" s="74"/>
      <c r="S56" s="8"/>
      <c r="T56" s="8">
        <v>185</v>
      </c>
      <c r="U56" s="74"/>
      <c r="V56" s="5">
        <f t="shared" si="1"/>
        <v>541</v>
      </c>
    </row>
    <row r="57" spans="1:23" s="4" customFormat="1" ht="19.5" customHeight="1" x14ac:dyDescent="0.2">
      <c r="A57" s="54"/>
      <c r="B57" s="2" t="s">
        <v>728</v>
      </c>
      <c r="C57" s="2"/>
      <c r="D57" s="54" t="s">
        <v>728</v>
      </c>
      <c r="E57" s="30" t="s">
        <v>515</v>
      </c>
      <c r="F57" s="3" t="s">
        <v>169</v>
      </c>
      <c r="G57" s="2">
        <v>2007</v>
      </c>
      <c r="H57" s="2" t="s">
        <v>85</v>
      </c>
      <c r="I57" s="2"/>
      <c r="J57" s="2"/>
      <c r="K57" s="81"/>
      <c r="L57" s="81"/>
      <c r="M57" s="81">
        <v>15</v>
      </c>
      <c r="N57" s="81"/>
      <c r="O57" s="17">
        <v>170</v>
      </c>
      <c r="P57" s="2"/>
      <c r="Q57" s="2"/>
      <c r="R57" s="74"/>
      <c r="S57" s="19">
        <v>46</v>
      </c>
      <c r="T57" s="8">
        <v>213</v>
      </c>
      <c r="U57" s="74">
        <v>97</v>
      </c>
      <c r="V57" s="5">
        <f>SUM(I57:U57)-S57</f>
        <v>495</v>
      </c>
    </row>
    <row r="58" spans="1:23" s="4" customFormat="1" ht="19.5" customHeight="1" x14ac:dyDescent="0.2">
      <c r="A58" s="54"/>
      <c r="B58" s="2"/>
      <c r="C58" s="2"/>
      <c r="D58" s="2"/>
      <c r="E58" s="46" t="s">
        <v>542</v>
      </c>
      <c r="F58" s="3" t="s">
        <v>152</v>
      </c>
      <c r="G58" s="2">
        <v>2006</v>
      </c>
      <c r="H58" s="2" t="s">
        <v>85</v>
      </c>
      <c r="I58" s="2"/>
      <c r="J58" s="2"/>
      <c r="K58" s="81"/>
      <c r="L58" s="81"/>
      <c r="M58" s="81"/>
      <c r="N58" s="81">
        <v>101</v>
      </c>
      <c r="O58" s="3"/>
      <c r="P58" s="2">
        <v>174</v>
      </c>
      <c r="Q58" s="2">
        <v>266</v>
      </c>
      <c r="R58" s="74"/>
      <c r="S58" s="8"/>
      <c r="T58" s="8"/>
      <c r="U58" s="74"/>
      <c r="V58" s="5">
        <f t="shared" si="1"/>
        <v>541</v>
      </c>
      <c r="W58" s="6"/>
    </row>
    <row r="59" spans="1:23" s="4" customFormat="1" ht="19.5" customHeight="1" x14ac:dyDescent="0.2">
      <c r="A59" s="54"/>
      <c r="B59" s="2"/>
      <c r="C59" s="2"/>
      <c r="D59" s="2"/>
      <c r="E59" s="30" t="s">
        <v>547</v>
      </c>
      <c r="F59" s="3" t="s">
        <v>129</v>
      </c>
      <c r="G59" s="2">
        <v>2005</v>
      </c>
      <c r="H59" s="2" t="s">
        <v>85</v>
      </c>
      <c r="I59" s="2"/>
      <c r="J59" s="2"/>
      <c r="K59" s="81"/>
      <c r="L59" s="81"/>
      <c r="M59" s="81"/>
      <c r="N59" s="81">
        <v>77</v>
      </c>
      <c r="O59" s="17">
        <v>448</v>
      </c>
      <c r="P59" s="2"/>
      <c r="Q59" s="2"/>
      <c r="R59" s="74"/>
      <c r="S59" s="8"/>
      <c r="T59" s="8"/>
      <c r="U59" s="75"/>
      <c r="V59" s="5">
        <f t="shared" si="1"/>
        <v>525</v>
      </c>
    </row>
    <row r="60" spans="1:23" s="4" customFormat="1" ht="19.5" customHeight="1" x14ac:dyDescent="0.2">
      <c r="A60" s="54"/>
      <c r="B60" s="2"/>
      <c r="C60" s="2"/>
      <c r="D60" s="2"/>
      <c r="E60" s="3" t="s">
        <v>510</v>
      </c>
      <c r="F60" s="53" t="s">
        <v>169</v>
      </c>
      <c r="G60" s="2">
        <v>1968</v>
      </c>
      <c r="H60" s="2" t="s">
        <v>85</v>
      </c>
      <c r="I60" s="2"/>
      <c r="J60" s="2"/>
      <c r="K60" s="80"/>
      <c r="L60" s="80"/>
      <c r="M60" s="80"/>
      <c r="N60" s="80"/>
      <c r="O60" s="17">
        <v>506</v>
      </c>
      <c r="P60" s="2"/>
      <c r="Q60" s="2"/>
      <c r="R60" s="74"/>
      <c r="S60" s="8"/>
      <c r="T60" s="8"/>
      <c r="U60" s="74"/>
      <c r="V60" s="5">
        <f t="shared" si="1"/>
        <v>506</v>
      </c>
    </row>
    <row r="61" spans="1:23" s="4" customFormat="1" ht="19.5" customHeight="1" x14ac:dyDescent="0.2">
      <c r="A61" s="54"/>
      <c r="B61" s="2"/>
      <c r="C61" s="2"/>
      <c r="D61" s="2"/>
      <c r="E61" s="3" t="s">
        <v>117</v>
      </c>
      <c r="F61" s="3" t="s">
        <v>153</v>
      </c>
      <c r="G61" s="2">
        <v>1956</v>
      </c>
      <c r="H61" s="2" t="s">
        <v>85</v>
      </c>
      <c r="I61" s="2"/>
      <c r="J61" s="2"/>
      <c r="K61" s="81"/>
      <c r="L61" s="81"/>
      <c r="M61" s="81"/>
      <c r="N61" s="81"/>
      <c r="O61" s="17">
        <v>319</v>
      </c>
      <c r="P61" s="2"/>
      <c r="Q61" s="2"/>
      <c r="R61" s="74"/>
      <c r="S61" s="8"/>
      <c r="T61" s="8"/>
      <c r="U61" s="74">
        <v>177</v>
      </c>
      <c r="V61" s="5">
        <f t="shared" si="1"/>
        <v>496</v>
      </c>
    </row>
    <row r="62" spans="1:23" s="4" customFormat="1" ht="19.5" customHeight="1" x14ac:dyDescent="0.2">
      <c r="A62" s="54"/>
      <c r="B62" s="2"/>
      <c r="C62" s="2"/>
      <c r="D62" s="2"/>
      <c r="E62" s="3" t="s">
        <v>43</v>
      </c>
      <c r="F62" s="3" t="s">
        <v>169</v>
      </c>
      <c r="G62" s="2">
        <v>1959</v>
      </c>
      <c r="H62" s="2" t="s">
        <v>4</v>
      </c>
      <c r="I62" s="2"/>
      <c r="J62" s="2"/>
      <c r="K62" s="81"/>
      <c r="L62" s="81"/>
      <c r="M62" s="81"/>
      <c r="N62" s="81"/>
      <c r="O62" s="17">
        <v>434</v>
      </c>
      <c r="P62" s="2"/>
      <c r="Q62" s="2"/>
      <c r="R62" s="74"/>
      <c r="S62" s="8"/>
      <c r="T62" s="8"/>
      <c r="U62" s="74">
        <v>51</v>
      </c>
      <c r="V62" s="5">
        <f t="shared" si="1"/>
        <v>485</v>
      </c>
    </row>
    <row r="63" spans="1:23" s="4" customFormat="1" ht="19.5" customHeight="1" x14ac:dyDescent="0.2">
      <c r="A63" s="67" t="s">
        <v>728</v>
      </c>
      <c r="B63" s="67" t="s">
        <v>728</v>
      </c>
      <c r="C63" s="41" t="s">
        <v>728</v>
      </c>
      <c r="D63" s="41" t="s">
        <v>728</v>
      </c>
      <c r="E63" s="44" t="s">
        <v>514</v>
      </c>
      <c r="F63" s="36" t="s">
        <v>169</v>
      </c>
      <c r="G63" s="2">
        <v>2006</v>
      </c>
      <c r="H63" s="2" t="s">
        <v>87</v>
      </c>
      <c r="I63" s="2"/>
      <c r="J63" s="2"/>
      <c r="K63" s="80"/>
      <c r="L63" s="80"/>
      <c r="M63" s="73">
        <v>62</v>
      </c>
      <c r="N63" s="80"/>
      <c r="O63" s="17">
        <v>180</v>
      </c>
      <c r="P63" s="2"/>
      <c r="Q63" s="2"/>
      <c r="R63" s="74"/>
      <c r="S63" s="19">
        <v>95</v>
      </c>
      <c r="T63" s="8">
        <v>159</v>
      </c>
      <c r="U63" s="74">
        <v>81</v>
      </c>
      <c r="V63" s="5">
        <f>SUM(I63:U63)-S63</f>
        <v>482</v>
      </c>
    </row>
    <row r="64" spans="1:23" s="4" customFormat="1" ht="19.5" customHeight="1" x14ac:dyDescent="0.2">
      <c r="A64" s="54"/>
      <c r="B64" s="2"/>
      <c r="C64" s="2"/>
      <c r="D64" s="2"/>
      <c r="E64" s="13" t="s">
        <v>546</v>
      </c>
      <c r="F64" s="3" t="s">
        <v>732</v>
      </c>
      <c r="G64" s="2">
        <v>1956</v>
      </c>
      <c r="H64" s="2" t="s">
        <v>85</v>
      </c>
      <c r="I64" s="2"/>
      <c r="J64" s="2"/>
      <c r="K64" s="80"/>
      <c r="L64" s="80"/>
      <c r="M64" s="80"/>
      <c r="N64" s="80">
        <v>114</v>
      </c>
      <c r="O64" s="17">
        <v>189</v>
      </c>
      <c r="P64" s="19">
        <v>142</v>
      </c>
      <c r="Q64" s="2">
        <v>160</v>
      </c>
      <c r="R64" s="74"/>
      <c r="S64" s="8"/>
      <c r="T64" s="8"/>
      <c r="U64" s="74"/>
      <c r="V64" s="5">
        <f>SUM(I64:U64)-P64</f>
        <v>463</v>
      </c>
    </row>
    <row r="65" spans="1:23" s="4" customFormat="1" ht="19.5" customHeight="1" x14ac:dyDescent="0.2">
      <c r="A65" s="54"/>
      <c r="B65" s="2"/>
      <c r="C65" s="2"/>
      <c r="D65" s="2"/>
      <c r="E65" s="13" t="s">
        <v>720</v>
      </c>
      <c r="F65" s="3" t="s">
        <v>164</v>
      </c>
      <c r="G65" s="2">
        <v>1959</v>
      </c>
      <c r="H65" s="2" t="s">
        <v>85</v>
      </c>
      <c r="I65" s="2"/>
      <c r="J65" s="2"/>
      <c r="K65" s="80"/>
      <c r="L65" s="80"/>
      <c r="M65" s="80"/>
      <c r="N65" s="80"/>
      <c r="O65" s="17">
        <v>151</v>
      </c>
      <c r="P65" s="2"/>
      <c r="Q65" s="2"/>
      <c r="R65" s="74">
        <v>165</v>
      </c>
      <c r="S65" s="8"/>
      <c r="T65" s="8">
        <v>110</v>
      </c>
      <c r="U65" s="74"/>
      <c r="V65" s="5">
        <f t="shared" ref="V65:V128" si="2">SUM(I65:U65)</f>
        <v>426</v>
      </c>
    </row>
    <row r="66" spans="1:23" s="4" customFormat="1" ht="19.5" customHeight="1" x14ac:dyDescent="0.2">
      <c r="A66" s="67" t="s">
        <v>728</v>
      </c>
      <c r="B66" s="2"/>
      <c r="C66" s="54" t="s">
        <v>728</v>
      </c>
      <c r="D66" s="2"/>
      <c r="E66" s="50" t="s">
        <v>320</v>
      </c>
      <c r="F66" s="3" t="s">
        <v>129</v>
      </c>
      <c r="G66" s="2">
        <v>1956</v>
      </c>
      <c r="H66" s="33" t="s">
        <v>87</v>
      </c>
      <c r="I66" s="33"/>
      <c r="J66" s="33"/>
      <c r="K66" s="81"/>
      <c r="L66" s="81"/>
      <c r="M66" s="81"/>
      <c r="N66" s="81">
        <v>36</v>
      </c>
      <c r="O66" s="17">
        <v>230</v>
      </c>
      <c r="P66" s="2">
        <v>112</v>
      </c>
      <c r="Q66" s="2"/>
      <c r="R66" s="74">
        <v>37</v>
      </c>
      <c r="S66" s="8"/>
      <c r="T66" s="8"/>
      <c r="U66" s="74"/>
      <c r="V66" s="5">
        <f t="shared" si="2"/>
        <v>415</v>
      </c>
      <c r="W66" s="6"/>
    </row>
    <row r="67" spans="1:23" s="4" customFormat="1" ht="19.5" customHeight="1" x14ac:dyDescent="0.2">
      <c r="A67" s="54"/>
      <c r="B67" s="2"/>
      <c r="C67" s="2"/>
      <c r="D67" s="2"/>
      <c r="E67" s="52" t="s">
        <v>503</v>
      </c>
      <c r="F67" s="53" t="s">
        <v>504</v>
      </c>
      <c r="G67" s="2">
        <v>1981</v>
      </c>
      <c r="H67" s="54" t="s">
        <v>85</v>
      </c>
      <c r="I67" s="2"/>
      <c r="J67" s="2"/>
      <c r="K67" s="80"/>
      <c r="L67" s="80">
        <v>58</v>
      </c>
      <c r="M67" s="80"/>
      <c r="N67" s="80"/>
      <c r="O67" s="17">
        <v>252</v>
      </c>
      <c r="P67" s="2"/>
      <c r="Q67" s="2"/>
      <c r="R67" s="74">
        <v>101</v>
      </c>
      <c r="S67" s="8"/>
      <c r="T67" s="8"/>
      <c r="U67" s="74"/>
      <c r="V67" s="5">
        <f t="shared" si="2"/>
        <v>411</v>
      </c>
    </row>
    <row r="68" spans="1:23" s="4" customFormat="1" ht="19.5" customHeight="1" x14ac:dyDescent="0.2">
      <c r="A68" s="54" t="s">
        <v>728</v>
      </c>
      <c r="B68" s="2"/>
      <c r="C68" s="2"/>
      <c r="D68" s="2"/>
      <c r="E68" s="53" t="s">
        <v>1076</v>
      </c>
      <c r="F68" s="53" t="s">
        <v>1077</v>
      </c>
      <c r="G68" s="2">
        <v>1980</v>
      </c>
      <c r="H68" s="54" t="s">
        <v>85</v>
      </c>
      <c r="I68" s="2"/>
      <c r="J68" s="2"/>
      <c r="K68" s="80"/>
      <c r="L68" s="80"/>
      <c r="M68" s="80"/>
      <c r="N68" s="80"/>
      <c r="O68" s="17"/>
      <c r="P68" s="2"/>
      <c r="Q68" s="2"/>
      <c r="R68" s="74"/>
      <c r="S68" s="8"/>
      <c r="T68" s="8">
        <v>366</v>
      </c>
      <c r="U68" s="74"/>
      <c r="V68" s="5">
        <f t="shared" si="2"/>
        <v>366</v>
      </c>
    </row>
    <row r="69" spans="1:23" s="4" customFormat="1" ht="19.5" customHeight="1" x14ac:dyDescent="0.2">
      <c r="A69" s="54"/>
      <c r="B69" s="2"/>
      <c r="C69" s="2"/>
      <c r="D69" s="2"/>
      <c r="E69" s="3" t="s">
        <v>324</v>
      </c>
      <c r="F69" s="3" t="s">
        <v>129</v>
      </c>
      <c r="G69" s="2">
        <v>1972</v>
      </c>
      <c r="H69" s="33" t="s">
        <v>85</v>
      </c>
      <c r="I69" s="33"/>
      <c r="J69" s="33"/>
      <c r="K69" s="81"/>
      <c r="L69" s="81"/>
      <c r="M69" s="81"/>
      <c r="N69" s="80">
        <v>1</v>
      </c>
      <c r="O69" s="17">
        <v>344</v>
      </c>
      <c r="P69" s="2"/>
      <c r="Q69" s="2"/>
      <c r="R69" s="74"/>
      <c r="S69" s="8"/>
      <c r="T69" s="8"/>
      <c r="U69" s="74"/>
      <c r="V69" s="5">
        <f t="shared" si="2"/>
        <v>345</v>
      </c>
    </row>
    <row r="70" spans="1:23" s="4" customFormat="1" ht="19.5" customHeight="1" x14ac:dyDescent="0.2">
      <c r="A70" s="54"/>
      <c r="B70" s="2"/>
      <c r="C70" s="2"/>
      <c r="D70" s="2"/>
      <c r="E70" s="13" t="s">
        <v>708</v>
      </c>
      <c r="F70" s="3" t="s">
        <v>709</v>
      </c>
      <c r="G70" s="2" t="s">
        <v>710</v>
      </c>
      <c r="H70" s="14" t="s">
        <v>85</v>
      </c>
      <c r="I70" s="14"/>
      <c r="J70" s="14"/>
      <c r="K70" s="81"/>
      <c r="L70" s="81"/>
      <c r="M70" s="81"/>
      <c r="N70" s="81">
        <v>341</v>
      </c>
      <c r="O70" s="17"/>
      <c r="P70" s="2"/>
      <c r="Q70" s="2"/>
      <c r="R70" s="74"/>
      <c r="S70" s="8"/>
      <c r="T70" s="8"/>
      <c r="U70" s="74"/>
      <c r="V70" s="5">
        <f t="shared" si="2"/>
        <v>341</v>
      </c>
    </row>
    <row r="71" spans="1:23" s="4" customFormat="1" ht="19.5" customHeight="1" x14ac:dyDescent="0.2">
      <c r="A71" s="54"/>
      <c r="B71" s="2"/>
      <c r="C71" s="2"/>
      <c r="D71" s="2"/>
      <c r="E71" s="3" t="s">
        <v>512</v>
      </c>
      <c r="F71" s="3" t="s">
        <v>513</v>
      </c>
      <c r="G71" s="2">
        <v>1980</v>
      </c>
      <c r="H71" s="2" t="s">
        <v>85</v>
      </c>
      <c r="I71" s="2"/>
      <c r="J71" s="2"/>
      <c r="K71" s="80">
        <v>148</v>
      </c>
      <c r="L71" s="80"/>
      <c r="M71" s="80"/>
      <c r="N71" s="80"/>
      <c r="O71" s="17"/>
      <c r="P71" s="19"/>
      <c r="Q71" s="19"/>
      <c r="R71" s="74"/>
      <c r="S71" s="8"/>
      <c r="T71" s="8"/>
      <c r="U71" s="74">
        <v>178</v>
      </c>
      <c r="V71" s="5">
        <f t="shared" si="2"/>
        <v>326</v>
      </c>
    </row>
    <row r="72" spans="1:23" s="4" customFormat="1" ht="19.5" customHeight="1" x14ac:dyDescent="0.2">
      <c r="A72" s="54"/>
      <c r="B72" s="2"/>
      <c r="C72" s="2"/>
      <c r="D72" s="2"/>
      <c r="E72" s="44" t="s">
        <v>413</v>
      </c>
      <c r="F72" s="3" t="s">
        <v>152</v>
      </c>
      <c r="G72" s="2">
        <v>2005</v>
      </c>
      <c r="H72" s="2" t="s">
        <v>87</v>
      </c>
      <c r="I72" s="2"/>
      <c r="J72" s="2"/>
      <c r="K72" s="80"/>
      <c r="L72" s="80"/>
      <c r="M72" s="80"/>
      <c r="N72" s="80">
        <v>18</v>
      </c>
      <c r="O72" s="17"/>
      <c r="P72" s="2">
        <v>82</v>
      </c>
      <c r="Q72" s="2">
        <v>128</v>
      </c>
      <c r="R72" s="74">
        <v>81</v>
      </c>
      <c r="S72" s="8"/>
      <c r="T72" s="8"/>
      <c r="U72" s="74"/>
      <c r="V72" s="5">
        <f t="shared" si="2"/>
        <v>309</v>
      </c>
    </row>
    <row r="73" spans="1:23" s="4" customFormat="1" ht="19.5" customHeight="1" x14ac:dyDescent="0.2">
      <c r="A73" s="54"/>
      <c r="B73" s="2"/>
      <c r="C73" s="2"/>
      <c r="D73" s="2"/>
      <c r="E73" s="50" t="s">
        <v>717</v>
      </c>
      <c r="F73" s="3" t="s">
        <v>169</v>
      </c>
      <c r="G73" s="2">
        <v>1974</v>
      </c>
      <c r="H73" s="2" t="s">
        <v>87</v>
      </c>
      <c r="I73" s="2"/>
      <c r="J73" s="2"/>
      <c r="K73" s="81"/>
      <c r="L73" s="81"/>
      <c r="M73" s="81"/>
      <c r="N73" s="81"/>
      <c r="O73" s="34">
        <v>308</v>
      </c>
      <c r="P73" s="14"/>
      <c r="Q73" s="14"/>
      <c r="R73" s="74"/>
      <c r="S73" s="8"/>
      <c r="T73" s="8"/>
      <c r="U73" s="75"/>
      <c r="V73" s="5">
        <f t="shared" si="2"/>
        <v>308</v>
      </c>
    </row>
    <row r="74" spans="1:23" s="4" customFormat="1" ht="19.5" customHeight="1" x14ac:dyDescent="0.2">
      <c r="A74" s="54"/>
      <c r="B74" s="2"/>
      <c r="C74" s="2"/>
      <c r="D74" s="2"/>
      <c r="E74" s="13" t="s">
        <v>343</v>
      </c>
      <c r="F74" s="3" t="s">
        <v>51</v>
      </c>
      <c r="G74" s="2">
        <v>1986</v>
      </c>
      <c r="H74" s="2" t="s">
        <v>85</v>
      </c>
      <c r="I74" s="2"/>
      <c r="J74" s="2"/>
      <c r="K74" s="81">
        <v>294</v>
      </c>
      <c r="L74" s="81"/>
      <c r="M74" s="81"/>
      <c r="N74" s="81"/>
      <c r="O74" s="17"/>
      <c r="P74" s="2"/>
      <c r="Q74" s="2"/>
      <c r="R74" s="74"/>
      <c r="S74" s="8"/>
      <c r="T74" s="8"/>
      <c r="U74" s="74"/>
      <c r="V74" s="5">
        <f t="shared" si="2"/>
        <v>294</v>
      </c>
    </row>
    <row r="75" spans="1:23" s="4" customFormat="1" ht="19.5" customHeight="1" x14ac:dyDescent="0.2">
      <c r="A75" s="54"/>
      <c r="B75" s="2"/>
      <c r="C75" s="2"/>
      <c r="D75" s="2"/>
      <c r="E75" s="13" t="s">
        <v>718</v>
      </c>
      <c r="F75" s="3" t="s">
        <v>129</v>
      </c>
      <c r="G75" s="2">
        <v>1962</v>
      </c>
      <c r="H75" s="2" t="s">
        <v>85</v>
      </c>
      <c r="I75" s="2"/>
      <c r="J75" s="2"/>
      <c r="K75" s="80"/>
      <c r="L75" s="80"/>
      <c r="M75" s="80"/>
      <c r="N75" s="80"/>
      <c r="O75" s="17">
        <v>241</v>
      </c>
      <c r="P75" s="2"/>
      <c r="Q75" s="2"/>
      <c r="R75" s="74"/>
      <c r="S75" s="8"/>
      <c r="T75" s="8"/>
      <c r="U75" s="74"/>
      <c r="V75" s="5">
        <f t="shared" si="2"/>
        <v>241</v>
      </c>
      <c r="W75" s="6"/>
    </row>
    <row r="76" spans="1:23" s="4" customFormat="1" ht="19.5" customHeight="1" x14ac:dyDescent="0.2">
      <c r="A76" s="54"/>
      <c r="B76" s="2"/>
      <c r="C76" s="2"/>
      <c r="D76" s="2"/>
      <c r="E76" s="13" t="s">
        <v>358</v>
      </c>
      <c r="F76" s="3" t="s">
        <v>133</v>
      </c>
      <c r="G76" s="2">
        <v>1954</v>
      </c>
      <c r="H76" s="2" t="s">
        <v>85</v>
      </c>
      <c r="I76" s="2"/>
      <c r="J76" s="2"/>
      <c r="K76" s="80"/>
      <c r="L76" s="80"/>
      <c r="M76" s="80"/>
      <c r="N76" s="80"/>
      <c r="O76" s="17">
        <v>220</v>
      </c>
      <c r="P76" s="2"/>
      <c r="Q76" s="2"/>
      <c r="R76" s="74"/>
      <c r="S76" s="8"/>
      <c r="T76" s="8"/>
      <c r="U76" s="74"/>
      <c r="V76" s="5">
        <f t="shared" si="2"/>
        <v>220</v>
      </c>
    </row>
    <row r="77" spans="1:23" s="4" customFormat="1" ht="19.5" customHeight="1" x14ac:dyDescent="0.2">
      <c r="A77" s="54"/>
      <c r="B77" s="2"/>
      <c r="C77" s="2"/>
      <c r="D77" s="2"/>
      <c r="E77" s="3" t="s">
        <v>479</v>
      </c>
      <c r="F77" s="3" t="s">
        <v>480</v>
      </c>
      <c r="G77" s="2">
        <v>1962</v>
      </c>
      <c r="H77" s="2" t="s">
        <v>85</v>
      </c>
      <c r="I77" s="2"/>
      <c r="J77" s="2"/>
      <c r="K77" s="80">
        <v>212</v>
      </c>
      <c r="L77" s="80"/>
      <c r="M77" s="80"/>
      <c r="N77" s="80"/>
      <c r="O77" s="17"/>
      <c r="P77" s="2"/>
      <c r="Q77" s="2"/>
      <c r="R77" s="74"/>
      <c r="S77" s="8"/>
      <c r="T77" s="8"/>
      <c r="U77" s="74"/>
      <c r="V77" s="5">
        <f t="shared" si="2"/>
        <v>212</v>
      </c>
    </row>
    <row r="78" spans="1:23" s="4" customFormat="1" ht="19.5" customHeight="1" x14ac:dyDescent="0.2">
      <c r="A78" s="54"/>
      <c r="B78" s="2"/>
      <c r="C78" s="2"/>
      <c r="D78" s="2"/>
      <c r="E78" s="3" t="s">
        <v>315</v>
      </c>
      <c r="F78" s="3" t="s">
        <v>129</v>
      </c>
      <c r="G78" s="2">
        <v>1963</v>
      </c>
      <c r="H78" s="2" t="s">
        <v>85</v>
      </c>
      <c r="I78" s="2"/>
      <c r="J78" s="2"/>
      <c r="K78" s="80"/>
      <c r="L78" s="80"/>
      <c r="M78" s="80"/>
      <c r="N78" s="80"/>
      <c r="O78" s="17">
        <v>210</v>
      </c>
      <c r="P78" s="2"/>
      <c r="Q78" s="2"/>
      <c r="R78" s="74"/>
      <c r="S78" s="8"/>
      <c r="T78" s="8"/>
      <c r="U78" s="74"/>
      <c r="V78" s="5">
        <f t="shared" si="2"/>
        <v>210</v>
      </c>
    </row>
    <row r="79" spans="1:23" s="4" customFormat="1" ht="19.5" customHeight="1" x14ac:dyDescent="0.2">
      <c r="A79" s="54" t="s">
        <v>728</v>
      </c>
      <c r="B79" s="2"/>
      <c r="C79" s="2"/>
      <c r="D79" s="2"/>
      <c r="E79" s="3" t="s">
        <v>184</v>
      </c>
      <c r="F79" s="3" t="s">
        <v>129</v>
      </c>
      <c r="G79" s="2">
        <v>1961</v>
      </c>
      <c r="H79" s="2" t="s">
        <v>85</v>
      </c>
      <c r="I79" s="2"/>
      <c r="J79" s="2"/>
      <c r="K79" s="81"/>
      <c r="L79" s="81"/>
      <c r="M79" s="81"/>
      <c r="N79" s="81"/>
      <c r="O79" s="17"/>
      <c r="P79" s="2"/>
      <c r="Q79" s="2"/>
      <c r="R79" s="74">
        <v>201</v>
      </c>
      <c r="S79" s="8"/>
      <c r="T79" s="8"/>
      <c r="U79" s="74"/>
      <c r="V79" s="5">
        <f t="shared" si="2"/>
        <v>201</v>
      </c>
    </row>
    <row r="80" spans="1:23" s="4" customFormat="1" ht="19.5" customHeight="1" x14ac:dyDescent="0.2">
      <c r="A80" s="54"/>
      <c r="B80" s="2"/>
      <c r="C80" s="2"/>
      <c r="D80" s="2"/>
      <c r="E80" s="46" t="s">
        <v>719</v>
      </c>
      <c r="F80" s="3" t="s">
        <v>120</v>
      </c>
      <c r="G80" s="2">
        <v>2007</v>
      </c>
      <c r="H80" s="2" t="s">
        <v>85</v>
      </c>
      <c r="I80" s="2"/>
      <c r="J80" s="2"/>
      <c r="K80" s="80"/>
      <c r="L80" s="80"/>
      <c r="M80" s="80"/>
      <c r="N80" s="80"/>
      <c r="O80" s="34">
        <v>199</v>
      </c>
      <c r="P80" s="2"/>
      <c r="Q80" s="2"/>
      <c r="R80" s="74"/>
      <c r="S80" s="8"/>
      <c r="T80" s="8"/>
      <c r="U80" s="74"/>
      <c r="V80" s="5">
        <f t="shared" si="2"/>
        <v>199</v>
      </c>
    </row>
    <row r="81" spans="1:23" s="4" customFormat="1" ht="19.5" customHeight="1" x14ac:dyDescent="0.2">
      <c r="A81" s="54"/>
      <c r="B81" s="2"/>
      <c r="C81" s="2"/>
      <c r="D81" s="2"/>
      <c r="E81" s="62" t="s">
        <v>506</v>
      </c>
      <c r="F81" s="53" t="s">
        <v>507</v>
      </c>
      <c r="G81" s="2">
        <v>1974</v>
      </c>
      <c r="H81" s="54" t="s">
        <v>87</v>
      </c>
      <c r="I81" s="2"/>
      <c r="J81" s="2"/>
      <c r="K81" s="80"/>
      <c r="L81" s="80">
        <v>42</v>
      </c>
      <c r="M81" s="80"/>
      <c r="N81" s="80"/>
      <c r="O81" s="17">
        <v>88</v>
      </c>
      <c r="P81" s="2"/>
      <c r="Q81" s="2"/>
      <c r="R81" s="74">
        <v>62</v>
      </c>
      <c r="S81" s="8"/>
      <c r="T81" s="8"/>
      <c r="U81" s="74"/>
      <c r="V81" s="5">
        <f t="shared" si="2"/>
        <v>192</v>
      </c>
    </row>
    <row r="82" spans="1:23" s="4" customFormat="1" ht="19.5" customHeight="1" x14ac:dyDescent="0.2">
      <c r="A82" s="54"/>
      <c r="B82" s="2"/>
      <c r="C82" s="2"/>
      <c r="D82" s="2"/>
      <c r="E82" s="3" t="s">
        <v>294</v>
      </c>
      <c r="F82" s="3" t="s">
        <v>368</v>
      </c>
      <c r="G82" s="2">
        <v>1964</v>
      </c>
      <c r="H82" s="2" t="s">
        <v>85</v>
      </c>
      <c r="I82" s="2"/>
      <c r="J82" s="2"/>
      <c r="K82" s="80"/>
      <c r="L82" s="80"/>
      <c r="M82" s="80"/>
      <c r="N82" s="80"/>
      <c r="O82" s="17"/>
      <c r="P82" s="2">
        <v>191</v>
      </c>
      <c r="Q82" s="2"/>
      <c r="R82" s="74"/>
      <c r="S82" s="8"/>
      <c r="T82" s="8"/>
      <c r="U82" s="74"/>
      <c r="V82" s="5">
        <f t="shared" si="2"/>
        <v>191</v>
      </c>
    </row>
    <row r="83" spans="1:23" s="4" customFormat="1" ht="19.5" customHeight="1" x14ac:dyDescent="0.2">
      <c r="A83" s="54"/>
      <c r="B83" s="2"/>
      <c r="C83" s="2"/>
      <c r="D83" s="2"/>
      <c r="E83" s="3" t="s">
        <v>50</v>
      </c>
      <c r="F83" s="3" t="s">
        <v>51</v>
      </c>
      <c r="G83" s="2">
        <v>1949</v>
      </c>
      <c r="H83" s="2" t="s">
        <v>4</v>
      </c>
      <c r="I83" s="2"/>
      <c r="J83" s="2"/>
      <c r="K83" s="81">
        <v>17</v>
      </c>
      <c r="L83" s="81"/>
      <c r="M83" s="81"/>
      <c r="N83" s="81"/>
      <c r="O83" s="17"/>
      <c r="P83" s="2"/>
      <c r="Q83" s="2"/>
      <c r="R83" s="79"/>
      <c r="S83" s="14">
        <v>21</v>
      </c>
      <c r="T83" s="14"/>
      <c r="U83" s="74">
        <v>148</v>
      </c>
      <c r="V83" s="5">
        <f t="shared" si="2"/>
        <v>186</v>
      </c>
      <c r="W83" s="6"/>
    </row>
    <row r="84" spans="1:23" s="4" customFormat="1" ht="19.5" customHeight="1" x14ac:dyDescent="0.2">
      <c r="A84" s="54"/>
      <c r="B84" s="2"/>
      <c r="C84" s="2"/>
      <c r="D84" s="2"/>
      <c r="E84" s="52" t="s">
        <v>628</v>
      </c>
      <c r="F84" s="53" t="s">
        <v>629</v>
      </c>
      <c r="G84" s="2">
        <v>1991</v>
      </c>
      <c r="H84" s="54" t="s">
        <v>85</v>
      </c>
      <c r="I84" s="2"/>
      <c r="J84" s="2"/>
      <c r="K84" s="80"/>
      <c r="L84" s="80">
        <v>182</v>
      </c>
      <c r="M84" s="80"/>
      <c r="N84" s="80"/>
      <c r="O84" s="17"/>
      <c r="P84" s="2"/>
      <c r="Q84" s="2"/>
      <c r="R84" s="74"/>
      <c r="S84" s="8"/>
      <c r="T84" s="8"/>
      <c r="U84" s="74"/>
      <c r="V84" s="5">
        <f t="shared" si="2"/>
        <v>182</v>
      </c>
    </row>
    <row r="85" spans="1:23" s="4" customFormat="1" ht="19.5" customHeight="1" x14ac:dyDescent="0.2">
      <c r="A85" s="54"/>
      <c r="B85" s="2"/>
      <c r="C85" s="2"/>
      <c r="D85" s="2"/>
      <c r="E85" s="44" t="s">
        <v>711</v>
      </c>
      <c r="F85" s="13" t="s">
        <v>214</v>
      </c>
      <c r="G85" s="45">
        <v>2004</v>
      </c>
      <c r="H85" s="2" t="s">
        <v>87</v>
      </c>
      <c r="I85" s="2"/>
      <c r="J85" s="2"/>
      <c r="K85" s="80"/>
      <c r="L85" s="80"/>
      <c r="M85" s="80"/>
      <c r="N85" s="80">
        <v>55</v>
      </c>
      <c r="O85" s="17"/>
      <c r="P85" s="2">
        <v>27</v>
      </c>
      <c r="Q85" s="2">
        <v>97</v>
      </c>
      <c r="R85" s="74"/>
      <c r="S85" s="8"/>
      <c r="T85" s="8"/>
      <c r="U85" s="74"/>
      <c r="V85" s="5">
        <f t="shared" si="2"/>
        <v>179</v>
      </c>
    </row>
    <row r="86" spans="1:23" s="4" customFormat="1" ht="19.5" customHeight="1" x14ac:dyDescent="0.2">
      <c r="A86" s="54"/>
      <c r="B86" s="2"/>
      <c r="C86" s="2"/>
      <c r="D86" s="2"/>
      <c r="E86" s="50" t="s">
        <v>406</v>
      </c>
      <c r="F86" s="3" t="s">
        <v>152</v>
      </c>
      <c r="G86" s="2">
        <v>1962</v>
      </c>
      <c r="H86" s="2" t="s">
        <v>87</v>
      </c>
      <c r="I86" s="2"/>
      <c r="J86" s="2"/>
      <c r="K86" s="81"/>
      <c r="L86" s="81"/>
      <c r="M86" s="81"/>
      <c r="N86" s="81">
        <v>66</v>
      </c>
      <c r="O86" s="34"/>
      <c r="P86" s="2">
        <v>97</v>
      </c>
      <c r="Q86" s="2"/>
      <c r="R86" s="74"/>
      <c r="S86" s="8"/>
      <c r="T86" s="8"/>
      <c r="U86" s="74"/>
      <c r="V86" s="5">
        <f t="shared" si="2"/>
        <v>163</v>
      </c>
    </row>
    <row r="87" spans="1:23" s="4" customFormat="1" ht="19.5" customHeight="1" x14ac:dyDescent="0.2">
      <c r="A87" s="54"/>
      <c r="B87" s="2"/>
      <c r="C87" s="2"/>
      <c r="D87" s="2"/>
      <c r="E87" s="53" t="s">
        <v>631</v>
      </c>
      <c r="F87" s="53" t="s">
        <v>502</v>
      </c>
      <c r="G87" s="2">
        <v>1968</v>
      </c>
      <c r="H87" s="54" t="s">
        <v>85</v>
      </c>
      <c r="I87" s="2"/>
      <c r="J87" s="2"/>
      <c r="K87" s="81"/>
      <c r="L87" s="81">
        <v>1</v>
      </c>
      <c r="M87" s="81"/>
      <c r="N87" s="81"/>
      <c r="O87" s="17">
        <v>72</v>
      </c>
      <c r="P87" s="2"/>
      <c r="Q87" s="2"/>
      <c r="R87" s="74"/>
      <c r="S87" s="8"/>
      <c r="T87" s="8">
        <v>87</v>
      </c>
      <c r="U87" s="74"/>
      <c r="V87" s="5">
        <f t="shared" si="2"/>
        <v>160</v>
      </c>
    </row>
    <row r="88" spans="1:23" s="4" customFormat="1" ht="19.5" customHeight="1" x14ac:dyDescent="0.2">
      <c r="A88" s="54"/>
      <c r="B88" s="2"/>
      <c r="C88" s="2"/>
      <c r="D88" s="2"/>
      <c r="E88" s="53" t="s">
        <v>590</v>
      </c>
      <c r="F88" s="53" t="s">
        <v>591</v>
      </c>
      <c r="G88" s="2">
        <v>1968</v>
      </c>
      <c r="H88" s="54" t="s">
        <v>85</v>
      </c>
      <c r="I88" s="2"/>
      <c r="J88" s="2"/>
      <c r="K88" s="81"/>
      <c r="L88" s="81"/>
      <c r="M88" s="81"/>
      <c r="N88" s="81"/>
      <c r="O88" s="17">
        <v>160</v>
      </c>
      <c r="P88" s="2"/>
      <c r="Q88" s="2"/>
      <c r="R88" s="74"/>
      <c r="S88" s="8"/>
      <c r="T88" s="8"/>
      <c r="U88" s="74"/>
      <c r="V88" s="5">
        <f t="shared" si="2"/>
        <v>160</v>
      </c>
    </row>
    <row r="89" spans="1:23" s="4" customFormat="1" ht="19.5" customHeight="1" x14ac:dyDescent="0.2">
      <c r="A89" s="54"/>
      <c r="B89" s="2"/>
      <c r="C89" s="2"/>
      <c r="D89" s="41"/>
      <c r="E89" s="55" t="s">
        <v>585</v>
      </c>
      <c r="F89" s="53" t="s">
        <v>169</v>
      </c>
      <c r="G89" s="2">
        <v>2007</v>
      </c>
      <c r="H89" s="54" t="s">
        <v>85</v>
      </c>
      <c r="I89" s="2"/>
      <c r="J89" s="2"/>
      <c r="K89" s="81"/>
      <c r="L89" s="81"/>
      <c r="M89" s="81">
        <v>45</v>
      </c>
      <c r="N89" s="81"/>
      <c r="O89" s="17">
        <v>114</v>
      </c>
      <c r="P89" s="2"/>
      <c r="Q89" s="2"/>
      <c r="R89" s="75"/>
      <c r="S89" s="19"/>
      <c r="T89" s="19"/>
      <c r="U89" s="74"/>
      <c r="V89" s="5">
        <f t="shared" si="2"/>
        <v>159</v>
      </c>
    </row>
    <row r="90" spans="1:23" s="4" customFormat="1" ht="19.5" customHeight="1" x14ac:dyDescent="0.2">
      <c r="A90" s="54"/>
      <c r="B90" s="2"/>
      <c r="C90" s="2"/>
      <c r="D90" s="2"/>
      <c r="E90" s="50" t="s">
        <v>28</v>
      </c>
      <c r="F90" s="3" t="s">
        <v>174</v>
      </c>
      <c r="G90" s="2">
        <v>1994</v>
      </c>
      <c r="H90" s="2" t="s">
        <v>5</v>
      </c>
      <c r="I90" s="2"/>
      <c r="J90" s="2"/>
      <c r="K90" s="80"/>
      <c r="L90" s="80"/>
      <c r="M90" s="80"/>
      <c r="N90" s="80"/>
      <c r="O90" s="17"/>
      <c r="P90" s="2"/>
      <c r="Q90" s="2"/>
      <c r="R90" s="74"/>
      <c r="S90" s="8"/>
      <c r="T90" s="8"/>
      <c r="U90" s="74">
        <v>154</v>
      </c>
      <c r="V90" s="5">
        <f t="shared" si="2"/>
        <v>154</v>
      </c>
    </row>
    <row r="91" spans="1:23" s="4" customFormat="1" ht="19.5" customHeight="1" x14ac:dyDescent="0.2">
      <c r="A91" s="54"/>
      <c r="B91" s="2"/>
      <c r="C91" s="2"/>
      <c r="D91" s="14"/>
      <c r="E91" s="44" t="s">
        <v>543</v>
      </c>
      <c r="F91" s="3" t="s">
        <v>129</v>
      </c>
      <c r="G91" s="2">
        <v>2007</v>
      </c>
      <c r="H91" s="2" t="s">
        <v>87</v>
      </c>
      <c r="I91" s="2"/>
      <c r="J91" s="2"/>
      <c r="K91" s="80"/>
      <c r="L91" s="80"/>
      <c r="M91" s="80"/>
      <c r="N91" s="80">
        <v>26</v>
      </c>
      <c r="O91" s="17">
        <v>123</v>
      </c>
      <c r="P91" s="2"/>
      <c r="Q91" s="2"/>
      <c r="R91" s="74"/>
      <c r="S91" s="8"/>
      <c r="T91" s="8"/>
      <c r="U91" s="75"/>
      <c r="V91" s="5">
        <f t="shared" si="2"/>
        <v>149</v>
      </c>
    </row>
    <row r="92" spans="1:23" s="4" customFormat="1" ht="19.5" customHeight="1" x14ac:dyDescent="0.2">
      <c r="A92" s="54"/>
      <c r="B92" s="2"/>
      <c r="C92" s="2"/>
      <c r="D92" s="14"/>
      <c r="E92" s="44" t="s">
        <v>412</v>
      </c>
      <c r="F92" s="3" t="s">
        <v>120</v>
      </c>
      <c r="G92" s="2">
        <v>2004</v>
      </c>
      <c r="H92" s="2" t="s">
        <v>87</v>
      </c>
      <c r="I92" s="2"/>
      <c r="J92" s="2"/>
      <c r="K92" s="81"/>
      <c r="L92" s="81"/>
      <c r="M92" s="81"/>
      <c r="N92" s="81"/>
      <c r="O92" s="17">
        <v>142</v>
      </c>
      <c r="P92" s="2"/>
      <c r="Q92" s="2"/>
      <c r="R92" s="74"/>
      <c r="S92" s="8"/>
      <c r="T92" s="8"/>
      <c r="U92" s="75"/>
      <c r="V92" s="5">
        <f t="shared" si="2"/>
        <v>142</v>
      </c>
    </row>
    <row r="93" spans="1:23" s="4" customFormat="1" ht="19.5" customHeight="1" x14ac:dyDescent="0.2">
      <c r="A93" s="54"/>
      <c r="B93" s="2"/>
      <c r="C93" s="2"/>
      <c r="D93" s="2"/>
      <c r="E93" s="3" t="s">
        <v>376</v>
      </c>
      <c r="F93" s="3" t="s">
        <v>169</v>
      </c>
      <c r="G93" s="2">
        <v>1964</v>
      </c>
      <c r="H93" s="2" t="s">
        <v>85</v>
      </c>
      <c r="I93" s="2"/>
      <c r="J93" s="2"/>
      <c r="K93" s="81"/>
      <c r="L93" s="81"/>
      <c r="M93" s="81"/>
      <c r="N93" s="81"/>
      <c r="O93" s="17"/>
      <c r="P93" s="2"/>
      <c r="Q93" s="2"/>
      <c r="R93" s="79"/>
      <c r="S93" s="14"/>
      <c r="T93" s="14"/>
      <c r="U93" s="74">
        <v>134</v>
      </c>
      <c r="V93" s="5">
        <f t="shared" si="2"/>
        <v>134</v>
      </c>
      <c r="W93" s="6"/>
    </row>
    <row r="94" spans="1:23" s="4" customFormat="1" ht="19.5" customHeight="1" x14ac:dyDescent="0.2">
      <c r="A94" s="54"/>
      <c r="B94" s="2"/>
      <c r="C94" s="2"/>
      <c r="D94" s="2"/>
      <c r="E94" s="26" t="s">
        <v>721</v>
      </c>
      <c r="F94" s="3" t="s">
        <v>120</v>
      </c>
      <c r="G94" s="2">
        <v>2006</v>
      </c>
      <c r="H94" s="2" t="s">
        <v>85</v>
      </c>
      <c r="I94" s="2"/>
      <c r="J94" s="2"/>
      <c r="K94" s="80"/>
      <c r="L94" s="80"/>
      <c r="M94" s="80"/>
      <c r="N94" s="80"/>
      <c r="O94" s="17">
        <v>132</v>
      </c>
      <c r="P94" s="2"/>
      <c r="Q94" s="2"/>
      <c r="R94" s="74"/>
      <c r="S94" s="8"/>
      <c r="T94" s="8"/>
      <c r="U94" s="74"/>
      <c r="V94" s="5">
        <f t="shared" si="2"/>
        <v>132</v>
      </c>
    </row>
    <row r="95" spans="1:23" s="4" customFormat="1" ht="19.5" customHeight="1" x14ac:dyDescent="0.2">
      <c r="A95" s="54"/>
      <c r="B95" s="2"/>
      <c r="C95" s="2"/>
      <c r="D95" s="2"/>
      <c r="E95" s="13" t="s">
        <v>126</v>
      </c>
      <c r="F95" s="3" t="s">
        <v>112</v>
      </c>
      <c r="G95" s="2">
        <v>1998</v>
      </c>
      <c r="H95" s="2" t="s">
        <v>85</v>
      </c>
      <c r="I95" s="2"/>
      <c r="J95" s="2"/>
      <c r="K95" s="80">
        <v>74</v>
      </c>
      <c r="L95" s="80"/>
      <c r="M95" s="80"/>
      <c r="N95" s="80"/>
      <c r="O95" s="17">
        <v>55</v>
      </c>
      <c r="P95" s="2"/>
      <c r="Q95" s="2"/>
      <c r="R95" s="74"/>
      <c r="S95" s="8"/>
      <c r="T95" s="8"/>
      <c r="U95" s="74"/>
      <c r="V95" s="5">
        <f t="shared" si="2"/>
        <v>129</v>
      </c>
    </row>
    <row r="96" spans="1:23" s="4" customFormat="1" ht="19.5" customHeight="1" x14ac:dyDescent="0.2">
      <c r="A96" s="54"/>
      <c r="B96" s="2"/>
      <c r="C96" s="2"/>
      <c r="D96" s="2"/>
      <c r="E96" s="50" t="s">
        <v>624</v>
      </c>
      <c r="F96" s="3" t="s">
        <v>387</v>
      </c>
      <c r="G96" s="45">
        <v>1964</v>
      </c>
      <c r="H96" s="2" t="s">
        <v>87</v>
      </c>
      <c r="I96" s="2"/>
      <c r="J96" s="2"/>
      <c r="K96" s="80">
        <v>53</v>
      </c>
      <c r="L96" s="80"/>
      <c r="M96" s="80"/>
      <c r="N96" s="80"/>
      <c r="O96" s="17"/>
      <c r="P96" s="2"/>
      <c r="Q96" s="2"/>
      <c r="R96" s="74"/>
      <c r="S96" s="8"/>
      <c r="T96" s="8"/>
      <c r="U96" s="74">
        <v>74</v>
      </c>
      <c r="V96" s="5">
        <f t="shared" si="2"/>
        <v>127</v>
      </c>
    </row>
    <row r="97" spans="1:23" s="4" customFormat="1" ht="19.5" customHeight="1" x14ac:dyDescent="0.2">
      <c r="A97" s="54"/>
      <c r="B97" s="2"/>
      <c r="C97" s="2"/>
      <c r="D97" s="2"/>
      <c r="E97" s="3" t="s">
        <v>68</v>
      </c>
      <c r="F97" s="3" t="s">
        <v>51</v>
      </c>
      <c r="G97" s="2">
        <v>1953</v>
      </c>
      <c r="H97" s="2" t="s">
        <v>4</v>
      </c>
      <c r="I97" s="2"/>
      <c r="J97" s="2"/>
      <c r="K97" s="80">
        <v>121</v>
      </c>
      <c r="L97" s="80"/>
      <c r="M97" s="80"/>
      <c r="N97" s="80"/>
      <c r="O97" s="17"/>
      <c r="P97" s="2"/>
      <c r="Q97" s="2"/>
      <c r="R97" s="74"/>
      <c r="S97" s="8"/>
      <c r="T97" s="8"/>
      <c r="U97" s="74">
        <v>1</v>
      </c>
      <c r="V97" s="5">
        <f t="shared" si="2"/>
        <v>122</v>
      </c>
    </row>
    <row r="98" spans="1:23" s="4" customFormat="1" ht="19.5" customHeight="1" x14ac:dyDescent="0.2">
      <c r="A98" s="54"/>
      <c r="B98" s="2"/>
      <c r="C98" s="2"/>
      <c r="D98" s="2"/>
      <c r="E98" s="52" t="s">
        <v>1115</v>
      </c>
      <c r="F98" s="52" t="s">
        <v>112</v>
      </c>
      <c r="G98" s="2">
        <v>1961</v>
      </c>
      <c r="H98" s="54" t="s">
        <v>85</v>
      </c>
      <c r="I98" s="2"/>
      <c r="J98" s="2"/>
      <c r="K98" s="80"/>
      <c r="L98" s="80"/>
      <c r="M98" s="80"/>
      <c r="N98" s="80"/>
      <c r="O98" s="17"/>
      <c r="P98" s="2"/>
      <c r="Q98" s="2"/>
      <c r="R98" s="74"/>
      <c r="S98" s="8"/>
      <c r="T98" s="8"/>
      <c r="U98" s="74">
        <v>121</v>
      </c>
      <c r="V98" s="5">
        <f t="shared" si="2"/>
        <v>121</v>
      </c>
    </row>
    <row r="99" spans="1:23" s="4" customFormat="1" ht="19.5" customHeight="1" x14ac:dyDescent="0.2">
      <c r="A99" s="54"/>
      <c r="B99" s="2"/>
      <c r="C99" s="2"/>
      <c r="D99" s="2"/>
      <c r="E99" s="46" t="s">
        <v>482</v>
      </c>
      <c r="F99" s="3" t="s">
        <v>169</v>
      </c>
      <c r="G99" s="2">
        <v>2004</v>
      </c>
      <c r="H99" s="2" t="s">
        <v>85</v>
      </c>
      <c r="I99" s="2"/>
      <c r="J99" s="2"/>
      <c r="K99" s="80"/>
      <c r="L99" s="80"/>
      <c r="M99" s="80">
        <v>1</v>
      </c>
      <c r="N99" s="80"/>
      <c r="O99" s="17">
        <v>106</v>
      </c>
      <c r="P99" s="2"/>
      <c r="Q99" s="2"/>
      <c r="R99" s="74"/>
      <c r="S99" s="8"/>
      <c r="T99" s="8"/>
      <c r="U99" s="74"/>
      <c r="V99" s="5">
        <f t="shared" si="2"/>
        <v>107</v>
      </c>
    </row>
    <row r="100" spans="1:23" s="4" customFormat="1" ht="19.5" customHeight="1" x14ac:dyDescent="0.2">
      <c r="A100" s="54"/>
      <c r="B100" s="2"/>
      <c r="C100" s="2"/>
      <c r="D100" s="2"/>
      <c r="E100" s="3" t="s">
        <v>359</v>
      </c>
      <c r="F100" s="3" t="s">
        <v>170</v>
      </c>
      <c r="G100" s="2">
        <v>1951</v>
      </c>
      <c r="H100" s="14" t="s">
        <v>85</v>
      </c>
      <c r="I100" s="14"/>
      <c r="J100" s="14"/>
      <c r="K100" s="81"/>
      <c r="L100" s="81"/>
      <c r="M100" s="81"/>
      <c r="N100" s="81"/>
      <c r="O100" s="17">
        <v>97</v>
      </c>
      <c r="P100" s="2"/>
      <c r="Q100" s="2"/>
      <c r="R100" s="74"/>
      <c r="S100" s="8"/>
      <c r="T100" s="8"/>
      <c r="U100" s="74"/>
      <c r="V100" s="5">
        <f t="shared" si="2"/>
        <v>97</v>
      </c>
    </row>
    <row r="101" spans="1:23" s="4" customFormat="1" ht="19.5" customHeight="1" x14ac:dyDescent="0.2">
      <c r="A101" s="54"/>
      <c r="B101" s="2"/>
      <c r="C101" s="2"/>
      <c r="D101" s="2"/>
      <c r="E101" s="13" t="s">
        <v>625</v>
      </c>
      <c r="F101" s="3" t="s">
        <v>626</v>
      </c>
      <c r="G101" s="45">
        <v>1967</v>
      </c>
      <c r="H101" s="2" t="s">
        <v>85</v>
      </c>
      <c r="I101" s="2"/>
      <c r="J101" s="2"/>
      <c r="K101" s="80">
        <v>96</v>
      </c>
      <c r="L101" s="80"/>
      <c r="M101" s="80"/>
      <c r="N101" s="80"/>
      <c r="O101" s="17"/>
      <c r="P101" s="2"/>
      <c r="Q101" s="2"/>
      <c r="R101" s="74"/>
      <c r="S101" s="8"/>
      <c r="T101" s="8"/>
      <c r="U101" s="74"/>
      <c r="V101" s="5">
        <f t="shared" si="2"/>
        <v>96</v>
      </c>
    </row>
    <row r="102" spans="1:23" s="4" customFormat="1" ht="19.5" customHeight="1" x14ac:dyDescent="0.2">
      <c r="A102" s="54"/>
      <c r="B102" s="2"/>
      <c r="C102" s="2"/>
      <c r="D102" s="2"/>
      <c r="E102" s="3" t="s">
        <v>192</v>
      </c>
      <c r="F102" s="3" t="s">
        <v>211</v>
      </c>
      <c r="G102" s="2">
        <v>1957</v>
      </c>
      <c r="H102" s="2" t="s">
        <v>85</v>
      </c>
      <c r="I102" s="2"/>
      <c r="J102" s="2"/>
      <c r="K102" s="80">
        <v>34</v>
      </c>
      <c r="L102" s="80"/>
      <c r="M102" s="80"/>
      <c r="N102" s="80"/>
      <c r="O102" s="17"/>
      <c r="P102" s="2"/>
      <c r="Q102" s="2"/>
      <c r="R102" s="74"/>
      <c r="S102" s="8"/>
      <c r="T102" s="8"/>
      <c r="U102" s="74">
        <v>53</v>
      </c>
      <c r="V102" s="5">
        <f t="shared" si="2"/>
        <v>87</v>
      </c>
      <c r="W102" s="6"/>
    </row>
    <row r="103" spans="1:23" s="4" customFormat="1" ht="19.5" customHeight="1" x14ac:dyDescent="0.2">
      <c r="A103" s="54"/>
      <c r="B103" s="2"/>
      <c r="C103" s="2"/>
      <c r="D103" s="2"/>
      <c r="E103" s="3" t="s">
        <v>382</v>
      </c>
      <c r="F103" s="3" t="s">
        <v>383</v>
      </c>
      <c r="G103" s="2">
        <v>1961</v>
      </c>
      <c r="H103" s="2" t="s">
        <v>85</v>
      </c>
      <c r="I103" s="2"/>
      <c r="J103" s="2"/>
      <c r="K103" s="80"/>
      <c r="L103" s="80"/>
      <c r="M103" s="80"/>
      <c r="N103" s="80"/>
      <c r="O103" s="17">
        <v>80</v>
      </c>
      <c r="P103" s="2"/>
      <c r="Q103" s="2"/>
      <c r="R103" s="74"/>
      <c r="S103" s="8"/>
      <c r="T103" s="8"/>
      <c r="U103" s="74"/>
      <c r="V103" s="5">
        <f t="shared" si="2"/>
        <v>80</v>
      </c>
    </row>
    <row r="104" spans="1:23" s="4" customFormat="1" ht="19.5" customHeight="1" x14ac:dyDescent="0.2">
      <c r="A104" s="54"/>
      <c r="B104" s="2"/>
      <c r="C104" s="2"/>
      <c r="D104" s="2"/>
      <c r="E104" s="52" t="s">
        <v>630</v>
      </c>
      <c r="F104" s="53" t="s">
        <v>502</v>
      </c>
      <c r="G104" s="2">
        <v>1963</v>
      </c>
      <c r="H104" s="54" t="s">
        <v>85</v>
      </c>
      <c r="I104" s="2"/>
      <c r="J104" s="2"/>
      <c r="K104" s="80"/>
      <c r="L104" s="80">
        <v>14</v>
      </c>
      <c r="M104" s="80"/>
      <c r="N104" s="80"/>
      <c r="O104" s="17"/>
      <c r="P104" s="2"/>
      <c r="Q104" s="2"/>
      <c r="R104" s="74"/>
      <c r="S104" s="8"/>
      <c r="T104" s="8">
        <v>64</v>
      </c>
      <c r="U104" s="74"/>
      <c r="V104" s="5">
        <f t="shared" si="2"/>
        <v>78</v>
      </c>
      <c r="W104" s="6"/>
    </row>
    <row r="105" spans="1:23" s="4" customFormat="1" ht="19.5" customHeight="1" x14ac:dyDescent="0.2">
      <c r="A105" s="54"/>
      <c r="B105" s="67" t="s">
        <v>728</v>
      </c>
      <c r="C105" s="2"/>
      <c r="D105" s="40" t="s">
        <v>728</v>
      </c>
      <c r="E105" s="44" t="s">
        <v>712</v>
      </c>
      <c r="F105" s="13" t="s">
        <v>152</v>
      </c>
      <c r="G105" s="2">
        <v>2007</v>
      </c>
      <c r="H105" s="2" t="s">
        <v>87</v>
      </c>
      <c r="I105" s="2"/>
      <c r="J105" s="2"/>
      <c r="K105" s="80"/>
      <c r="L105" s="80"/>
      <c r="M105" s="80"/>
      <c r="N105" s="80">
        <v>9</v>
      </c>
      <c r="O105" s="17"/>
      <c r="P105" s="2">
        <v>68</v>
      </c>
      <c r="Q105" s="2"/>
      <c r="R105" s="74"/>
      <c r="S105" s="8"/>
      <c r="T105" s="8"/>
      <c r="U105" s="74"/>
      <c r="V105" s="5">
        <f t="shared" si="2"/>
        <v>77</v>
      </c>
    </row>
    <row r="106" spans="1:23" s="4" customFormat="1" ht="19.5" customHeight="1" x14ac:dyDescent="0.2">
      <c r="A106" s="54"/>
      <c r="B106" s="2"/>
      <c r="C106" s="2"/>
      <c r="D106" s="2"/>
      <c r="E106" s="52" t="s">
        <v>400</v>
      </c>
      <c r="F106" s="13" t="s">
        <v>129</v>
      </c>
      <c r="G106" s="2">
        <v>1992</v>
      </c>
      <c r="H106" s="2" t="s">
        <v>85</v>
      </c>
      <c r="I106" s="2"/>
      <c r="J106" s="2"/>
      <c r="K106" s="80"/>
      <c r="L106" s="80">
        <v>75</v>
      </c>
      <c r="M106" s="80"/>
      <c r="N106" s="80"/>
      <c r="O106" s="17"/>
      <c r="P106" s="2"/>
      <c r="Q106" s="2"/>
      <c r="R106" s="74"/>
      <c r="S106" s="8"/>
      <c r="T106" s="8"/>
      <c r="U106" s="74"/>
      <c r="V106" s="5">
        <f t="shared" si="2"/>
        <v>75</v>
      </c>
    </row>
    <row r="107" spans="1:23" s="4" customFormat="1" ht="19.5" customHeight="1" x14ac:dyDescent="0.2">
      <c r="A107" s="54"/>
      <c r="B107" s="2"/>
      <c r="C107" s="2"/>
      <c r="D107" s="2"/>
      <c r="E107" s="52" t="s">
        <v>509</v>
      </c>
      <c r="F107" s="53" t="s">
        <v>508</v>
      </c>
      <c r="G107" s="2">
        <v>1985</v>
      </c>
      <c r="H107" s="54" t="s">
        <v>85</v>
      </c>
      <c r="I107" s="2"/>
      <c r="J107" s="2"/>
      <c r="K107" s="80"/>
      <c r="L107" s="80">
        <v>28</v>
      </c>
      <c r="M107" s="80"/>
      <c r="N107" s="80"/>
      <c r="O107" s="17"/>
      <c r="P107" s="2"/>
      <c r="Q107" s="2"/>
      <c r="R107" s="74"/>
      <c r="S107" s="8"/>
      <c r="T107" s="8">
        <v>42</v>
      </c>
      <c r="U107" s="74"/>
      <c r="V107" s="5">
        <f t="shared" si="2"/>
        <v>70</v>
      </c>
    </row>
    <row r="108" spans="1:23" s="4" customFormat="1" ht="19.5" customHeight="1" x14ac:dyDescent="0.2">
      <c r="A108" s="54"/>
      <c r="B108" s="2"/>
      <c r="C108" s="2"/>
      <c r="D108" s="2"/>
      <c r="E108" s="52" t="s">
        <v>909</v>
      </c>
      <c r="F108" s="53" t="s">
        <v>723</v>
      </c>
      <c r="G108" s="2">
        <v>1960</v>
      </c>
      <c r="H108" s="54" t="s">
        <v>85</v>
      </c>
      <c r="I108" s="2"/>
      <c r="J108" s="2"/>
      <c r="K108" s="80"/>
      <c r="L108" s="80"/>
      <c r="M108" s="80"/>
      <c r="N108" s="80"/>
      <c r="O108" s="17"/>
      <c r="P108" s="2"/>
      <c r="Q108" s="2">
        <v>68</v>
      </c>
      <c r="R108" s="74"/>
      <c r="S108" s="8"/>
      <c r="T108" s="8"/>
      <c r="U108" s="74"/>
      <c r="V108" s="5">
        <f t="shared" si="2"/>
        <v>68</v>
      </c>
    </row>
    <row r="109" spans="1:23" s="4" customFormat="1" ht="19.5" customHeight="1" x14ac:dyDescent="0.2">
      <c r="A109" s="54"/>
      <c r="B109" s="2"/>
      <c r="C109" s="2"/>
      <c r="D109" s="2"/>
      <c r="E109" s="3" t="s">
        <v>378</v>
      </c>
      <c r="F109" s="3" t="s">
        <v>379</v>
      </c>
      <c r="G109" s="2">
        <v>1964</v>
      </c>
      <c r="H109" s="2" t="s">
        <v>85</v>
      </c>
      <c r="I109" s="2"/>
      <c r="J109" s="2"/>
      <c r="K109" s="80"/>
      <c r="L109" s="80"/>
      <c r="M109" s="80">
        <v>30</v>
      </c>
      <c r="N109" s="80"/>
      <c r="O109" s="17"/>
      <c r="P109" s="2"/>
      <c r="Q109" s="2"/>
      <c r="R109" s="74"/>
      <c r="S109" s="8"/>
      <c r="T109" s="8"/>
      <c r="U109" s="74">
        <v>37</v>
      </c>
      <c r="V109" s="5">
        <f t="shared" si="2"/>
        <v>67</v>
      </c>
    </row>
    <row r="110" spans="1:23" s="4" customFormat="1" ht="19.5" customHeight="1" x14ac:dyDescent="0.2">
      <c r="A110" s="54"/>
      <c r="B110" s="2"/>
      <c r="C110" s="2"/>
      <c r="D110" s="2"/>
      <c r="E110" s="3" t="s">
        <v>45</v>
      </c>
      <c r="F110" s="3" t="s">
        <v>103</v>
      </c>
      <c r="G110" s="2">
        <v>1976</v>
      </c>
      <c r="H110" s="2" t="s">
        <v>4</v>
      </c>
      <c r="I110" s="2"/>
      <c r="J110" s="2"/>
      <c r="K110" s="80"/>
      <c r="L110" s="80"/>
      <c r="M110" s="80"/>
      <c r="N110" s="80"/>
      <c r="O110" s="17"/>
      <c r="P110" s="2"/>
      <c r="Q110" s="2"/>
      <c r="R110" s="74"/>
      <c r="S110" s="8"/>
      <c r="T110" s="8"/>
      <c r="U110" s="74">
        <v>65</v>
      </c>
      <c r="V110" s="5">
        <f t="shared" si="2"/>
        <v>65</v>
      </c>
    </row>
    <row r="111" spans="1:23" s="4" customFormat="1" ht="19.5" customHeight="1" x14ac:dyDescent="0.2">
      <c r="A111" s="54"/>
      <c r="B111" s="2"/>
      <c r="C111" s="2"/>
      <c r="D111" s="2"/>
      <c r="E111" s="3" t="s">
        <v>722</v>
      </c>
      <c r="F111" s="3" t="s">
        <v>723</v>
      </c>
      <c r="G111" s="2">
        <v>1954</v>
      </c>
      <c r="H111" s="33" t="s">
        <v>85</v>
      </c>
      <c r="I111" s="33"/>
      <c r="J111" s="33"/>
      <c r="K111" s="81"/>
      <c r="L111" s="81"/>
      <c r="M111" s="81"/>
      <c r="N111" s="80"/>
      <c r="O111" s="17">
        <v>47</v>
      </c>
      <c r="P111" s="2"/>
      <c r="Q111" s="2"/>
      <c r="R111" s="74"/>
      <c r="S111" s="8"/>
      <c r="T111" s="8"/>
      <c r="U111" s="74"/>
      <c r="V111" s="5">
        <f t="shared" si="2"/>
        <v>47</v>
      </c>
    </row>
    <row r="112" spans="1:23" s="4" customFormat="1" ht="19.5" customHeight="1" x14ac:dyDescent="0.2">
      <c r="A112" s="54"/>
      <c r="B112" s="2"/>
      <c r="C112" s="2"/>
      <c r="D112" s="2"/>
      <c r="E112" s="35" t="s">
        <v>327</v>
      </c>
      <c r="F112" s="3" t="s">
        <v>152</v>
      </c>
      <c r="G112" s="2">
        <v>2004</v>
      </c>
      <c r="H112" s="33" t="s">
        <v>85</v>
      </c>
      <c r="I112" s="33"/>
      <c r="J112" s="33"/>
      <c r="K112" s="81"/>
      <c r="L112" s="81"/>
      <c r="M112" s="81"/>
      <c r="N112" s="81">
        <v>45</v>
      </c>
      <c r="O112" s="17"/>
      <c r="P112" s="2"/>
      <c r="Q112" s="2"/>
      <c r="R112" s="74"/>
      <c r="S112" s="8"/>
      <c r="T112" s="8"/>
      <c r="U112" s="74"/>
      <c r="V112" s="5">
        <f t="shared" si="2"/>
        <v>45</v>
      </c>
    </row>
    <row r="113" spans="1:22" s="4" customFormat="1" ht="19.5" customHeight="1" x14ac:dyDescent="0.2">
      <c r="A113" s="54"/>
      <c r="B113" s="2"/>
      <c r="C113" s="2"/>
      <c r="D113" s="2"/>
      <c r="E113" s="62" t="s">
        <v>1005</v>
      </c>
      <c r="F113" s="53" t="s">
        <v>1006</v>
      </c>
      <c r="G113" s="2">
        <v>1992</v>
      </c>
      <c r="H113" s="54" t="s">
        <v>87</v>
      </c>
      <c r="I113" s="2"/>
      <c r="J113" s="2"/>
      <c r="K113" s="81"/>
      <c r="L113" s="81"/>
      <c r="M113" s="81"/>
      <c r="N113" s="81"/>
      <c r="O113" s="34"/>
      <c r="P113" s="2"/>
      <c r="Q113" s="2"/>
      <c r="R113" s="74">
        <v>45</v>
      </c>
      <c r="S113" s="8"/>
      <c r="T113" s="8"/>
      <c r="U113" s="74"/>
      <c r="V113" s="5">
        <f t="shared" si="2"/>
        <v>45</v>
      </c>
    </row>
    <row r="114" spans="1:22" s="4" customFormat="1" ht="19.5" customHeight="1" x14ac:dyDescent="0.2">
      <c r="A114" s="54"/>
      <c r="B114" s="2"/>
      <c r="C114" s="2"/>
      <c r="D114" s="2"/>
      <c r="E114" s="50" t="s">
        <v>724</v>
      </c>
      <c r="F114" s="52" t="s">
        <v>169</v>
      </c>
      <c r="G114" s="45">
        <v>1980</v>
      </c>
      <c r="H114" s="2" t="s">
        <v>87</v>
      </c>
      <c r="I114" s="2"/>
      <c r="J114" s="2"/>
      <c r="K114" s="80"/>
      <c r="L114" s="80"/>
      <c r="M114" s="80"/>
      <c r="N114" s="80"/>
      <c r="O114" s="17">
        <v>39</v>
      </c>
      <c r="P114" s="2"/>
      <c r="Q114" s="2"/>
      <c r="R114" s="74"/>
      <c r="S114" s="8">
        <v>5</v>
      </c>
      <c r="T114" s="8"/>
      <c r="U114" s="74"/>
      <c r="V114" s="5">
        <f t="shared" si="2"/>
        <v>44</v>
      </c>
    </row>
    <row r="115" spans="1:22" s="4" customFormat="1" ht="19.5" customHeight="1" x14ac:dyDescent="0.2">
      <c r="A115" s="54"/>
      <c r="B115" s="2"/>
      <c r="C115" s="2"/>
      <c r="D115" s="2"/>
      <c r="E115" s="3" t="s">
        <v>372</v>
      </c>
      <c r="F115" s="3" t="s">
        <v>153</v>
      </c>
      <c r="G115" s="2">
        <v>1973</v>
      </c>
      <c r="H115" s="2" t="s">
        <v>85</v>
      </c>
      <c r="I115" s="2"/>
      <c r="J115" s="2"/>
      <c r="K115" s="81"/>
      <c r="L115" s="81"/>
      <c r="M115" s="81"/>
      <c r="N115" s="81"/>
      <c r="O115" s="17"/>
      <c r="P115" s="2"/>
      <c r="Q115" s="2"/>
      <c r="R115" s="74">
        <v>30</v>
      </c>
      <c r="S115" s="8"/>
      <c r="T115" s="8"/>
      <c r="U115" s="74">
        <v>12</v>
      </c>
      <c r="V115" s="5">
        <f t="shared" si="2"/>
        <v>42</v>
      </c>
    </row>
    <row r="116" spans="1:22" s="4" customFormat="1" ht="19.5" customHeight="1" x14ac:dyDescent="0.2">
      <c r="A116" s="54"/>
      <c r="B116" s="2"/>
      <c r="C116" s="2"/>
      <c r="D116" s="2"/>
      <c r="E116" s="3" t="s">
        <v>623</v>
      </c>
      <c r="F116" s="3" t="s">
        <v>51</v>
      </c>
      <c r="G116" s="45">
        <v>1954</v>
      </c>
      <c r="H116" s="2" t="s">
        <v>85</v>
      </c>
      <c r="I116" s="2"/>
      <c r="J116" s="2"/>
      <c r="K116" s="80">
        <v>1</v>
      </c>
      <c r="L116" s="80"/>
      <c r="M116" s="80"/>
      <c r="N116" s="80"/>
      <c r="O116" s="17"/>
      <c r="P116" s="2"/>
      <c r="Q116" s="2"/>
      <c r="R116" s="74"/>
      <c r="S116" s="8"/>
      <c r="T116" s="8"/>
      <c r="U116" s="74">
        <v>34</v>
      </c>
      <c r="V116" s="5">
        <f t="shared" si="2"/>
        <v>35</v>
      </c>
    </row>
    <row r="117" spans="1:22" s="4" customFormat="1" ht="19.5" customHeight="1" x14ac:dyDescent="0.2">
      <c r="A117" s="54"/>
      <c r="B117" s="2"/>
      <c r="C117" s="2"/>
      <c r="D117" s="2"/>
      <c r="E117" s="39" t="s">
        <v>363</v>
      </c>
      <c r="F117" s="36" t="s">
        <v>169</v>
      </c>
      <c r="G117" s="2">
        <v>2004</v>
      </c>
      <c r="H117" s="14" t="s">
        <v>87</v>
      </c>
      <c r="I117" s="14"/>
      <c r="J117" s="14"/>
      <c r="K117" s="79"/>
      <c r="L117" s="79"/>
      <c r="M117" s="79"/>
      <c r="N117" s="79"/>
      <c r="O117" s="34">
        <v>31</v>
      </c>
      <c r="P117" s="2"/>
      <c r="Q117" s="2"/>
      <c r="R117" s="74"/>
      <c r="S117" s="8"/>
      <c r="T117" s="8"/>
      <c r="U117" s="74"/>
      <c r="V117" s="5">
        <f t="shared" si="2"/>
        <v>31</v>
      </c>
    </row>
    <row r="118" spans="1:22" s="4" customFormat="1" ht="19.5" customHeight="1" x14ac:dyDescent="0.2">
      <c r="A118" s="54"/>
      <c r="B118" s="2"/>
      <c r="C118" s="2"/>
      <c r="D118" s="2"/>
      <c r="E118" s="50" t="s">
        <v>62</v>
      </c>
      <c r="F118" s="3" t="s">
        <v>103</v>
      </c>
      <c r="G118" s="2">
        <v>1962</v>
      </c>
      <c r="H118" s="2" t="s">
        <v>5</v>
      </c>
      <c r="I118" s="2"/>
      <c r="J118" s="2"/>
      <c r="K118" s="80"/>
      <c r="L118" s="80"/>
      <c r="M118" s="80"/>
      <c r="N118" s="80"/>
      <c r="O118" s="17"/>
      <c r="P118" s="2"/>
      <c r="Q118" s="2"/>
      <c r="R118" s="74"/>
      <c r="S118" s="8"/>
      <c r="T118" s="8"/>
      <c r="U118" s="74">
        <v>24</v>
      </c>
      <c r="V118" s="5">
        <f t="shared" si="2"/>
        <v>24</v>
      </c>
    </row>
    <row r="119" spans="1:22" s="4" customFormat="1" ht="19.5" customHeight="1" x14ac:dyDescent="0.2">
      <c r="A119" s="54"/>
      <c r="B119" s="2"/>
      <c r="C119" s="2"/>
      <c r="D119" s="2"/>
      <c r="E119" s="3" t="s">
        <v>365</v>
      </c>
      <c r="F119" s="3" t="s">
        <v>169</v>
      </c>
      <c r="G119" s="2">
        <v>1959</v>
      </c>
      <c r="H119" s="2" t="s">
        <v>85</v>
      </c>
      <c r="I119" s="2"/>
      <c r="J119" s="2"/>
      <c r="K119" s="81"/>
      <c r="L119" s="81"/>
      <c r="M119" s="81"/>
      <c r="N119" s="81"/>
      <c r="O119" s="17">
        <v>24</v>
      </c>
      <c r="P119" s="2"/>
      <c r="Q119" s="2"/>
      <c r="R119" s="74"/>
      <c r="S119" s="8"/>
      <c r="T119" s="8"/>
      <c r="U119" s="74"/>
      <c r="V119" s="5">
        <f t="shared" si="2"/>
        <v>24</v>
      </c>
    </row>
    <row r="120" spans="1:22" s="4" customFormat="1" ht="19.5" customHeight="1" x14ac:dyDescent="0.2">
      <c r="A120" s="54"/>
      <c r="B120" s="2"/>
      <c r="C120" s="2"/>
      <c r="D120" s="2"/>
      <c r="E120" s="3" t="s">
        <v>99</v>
      </c>
      <c r="F120" s="3" t="s">
        <v>150</v>
      </c>
      <c r="G120" s="2">
        <v>1962</v>
      </c>
      <c r="H120" s="2" t="s">
        <v>85</v>
      </c>
      <c r="I120" s="2"/>
      <c r="J120" s="2"/>
      <c r="K120" s="80"/>
      <c r="L120" s="80"/>
      <c r="M120" s="80"/>
      <c r="N120" s="80"/>
      <c r="O120" s="17"/>
      <c r="P120" s="2"/>
      <c r="Q120" s="2"/>
      <c r="R120" s="76"/>
      <c r="S120" s="10"/>
      <c r="T120" s="10">
        <v>21</v>
      </c>
      <c r="U120" s="76"/>
      <c r="V120" s="5">
        <f t="shared" si="2"/>
        <v>21</v>
      </c>
    </row>
    <row r="121" spans="1:22" s="4" customFormat="1" ht="19.5" customHeight="1" x14ac:dyDescent="0.2">
      <c r="A121" s="54"/>
      <c r="B121" s="2"/>
      <c r="C121" s="2"/>
      <c r="D121" s="2"/>
      <c r="E121" s="62" t="s">
        <v>1007</v>
      </c>
      <c r="F121" s="53" t="s">
        <v>164</v>
      </c>
      <c r="G121" s="2">
        <v>1976</v>
      </c>
      <c r="H121" s="54" t="s">
        <v>87</v>
      </c>
      <c r="I121" s="2"/>
      <c r="J121" s="2"/>
      <c r="K121" s="80"/>
      <c r="L121" s="80"/>
      <c r="M121" s="80"/>
      <c r="N121" s="80"/>
      <c r="O121" s="17"/>
      <c r="P121" s="2"/>
      <c r="Q121" s="2"/>
      <c r="R121" s="74">
        <v>18</v>
      </c>
      <c r="S121" s="8"/>
      <c r="T121" s="8"/>
      <c r="U121" s="74"/>
      <c r="V121" s="5">
        <f t="shared" si="2"/>
        <v>18</v>
      </c>
    </row>
    <row r="122" spans="1:22" s="4" customFormat="1" ht="19.5" customHeight="1" x14ac:dyDescent="0.2">
      <c r="A122" s="54"/>
      <c r="B122" s="2"/>
      <c r="C122" s="2"/>
      <c r="D122" s="2"/>
      <c r="E122" s="46" t="s">
        <v>725</v>
      </c>
      <c r="F122" s="3" t="s">
        <v>120</v>
      </c>
      <c r="G122" s="2">
        <v>2008</v>
      </c>
      <c r="H122" s="2" t="s">
        <v>85</v>
      </c>
      <c r="I122" s="2"/>
      <c r="J122" s="2"/>
      <c r="K122" s="80"/>
      <c r="L122" s="80"/>
      <c r="M122" s="80"/>
      <c r="N122" s="80"/>
      <c r="O122" s="2">
        <v>16</v>
      </c>
      <c r="P122" s="2"/>
      <c r="Q122" s="2"/>
      <c r="R122" s="74"/>
      <c r="S122" s="8"/>
      <c r="T122" s="8"/>
      <c r="U122" s="74"/>
      <c r="V122" s="5">
        <f t="shared" si="2"/>
        <v>16</v>
      </c>
    </row>
    <row r="123" spans="1:22" s="4" customFormat="1" ht="19.5" customHeight="1" x14ac:dyDescent="0.2">
      <c r="A123" s="54"/>
      <c r="B123" s="2"/>
      <c r="C123" s="2"/>
      <c r="D123" s="2"/>
      <c r="E123" s="3" t="s">
        <v>71</v>
      </c>
      <c r="F123" s="3" t="s">
        <v>171</v>
      </c>
      <c r="G123" s="2">
        <v>1971</v>
      </c>
      <c r="H123" s="2" t="s">
        <v>4</v>
      </c>
      <c r="I123" s="2"/>
      <c r="J123" s="2"/>
      <c r="K123" s="80"/>
      <c r="L123" s="80"/>
      <c r="M123" s="80"/>
      <c r="N123" s="80"/>
      <c r="O123" s="17"/>
      <c r="P123" s="2"/>
      <c r="Q123" s="2"/>
      <c r="R123" s="74">
        <v>15</v>
      </c>
      <c r="S123" s="8"/>
      <c r="T123" s="8"/>
      <c r="U123" s="74"/>
      <c r="V123" s="5">
        <f t="shared" si="2"/>
        <v>15</v>
      </c>
    </row>
    <row r="124" spans="1:22" s="4" customFormat="1" ht="19.5" customHeight="1" x14ac:dyDescent="0.2">
      <c r="A124" s="54"/>
      <c r="B124" s="2"/>
      <c r="C124" s="2"/>
      <c r="D124" s="2"/>
      <c r="E124" s="55" t="s">
        <v>904</v>
      </c>
      <c r="F124" s="53" t="s">
        <v>152</v>
      </c>
      <c r="G124" s="2">
        <v>2005</v>
      </c>
      <c r="H124" s="54" t="s">
        <v>85</v>
      </c>
      <c r="I124" s="33"/>
      <c r="J124" s="33"/>
      <c r="K124" s="81"/>
      <c r="L124" s="81"/>
      <c r="M124" s="81"/>
      <c r="N124" s="81"/>
      <c r="O124" s="17"/>
      <c r="P124" s="2">
        <v>14</v>
      </c>
      <c r="Q124" s="2"/>
      <c r="R124" s="74"/>
      <c r="S124" s="8"/>
      <c r="T124" s="8"/>
      <c r="U124" s="74"/>
      <c r="V124" s="5">
        <f t="shared" si="2"/>
        <v>14</v>
      </c>
    </row>
    <row r="125" spans="1:22" s="4" customFormat="1" ht="19.5" customHeight="1" x14ac:dyDescent="0.2">
      <c r="A125" s="54"/>
      <c r="B125" s="2"/>
      <c r="C125" s="2"/>
      <c r="D125" s="2"/>
      <c r="E125" s="46" t="s">
        <v>726</v>
      </c>
      <c r="F125" s="3" t="s">
        <v>169</v>
      </c>
      <c r="G125" s="2">
        <v>2009</v>
      </c>
      <c r="H125" s="2" t="s">
        <v>85</v>
      </c>
      <c r="I125" s="2"/>
      <c r="J125" s="2"/>
      <c r="K125" s="81"/>
      <c r="L125" s="81"/>
      <c r="M125" s="81"/>
      <c r="N125" s="81"/>
      <c r="O125" s="17">
        <v>8</v>
      </c>
      <c r="P125" s="2"/>
      <c r="Q125" s="2"/>
      <c r="R125" s="74"/>
      <c r="S125" s="8"/>
      <c r="T125" s="8">
        <v>1</v>
      </c>
      <c r="U125" s="74"/>
      <c r="V125" s="5">
        <f t="shared" si="2"/>
        <v>9</v>
      </c>
    </row>
    <row r="126" spans="1:22" s="4" customFormat="1" ht="19.5" customHeight="1" x14ac:dyDescent="0.2">
      <c r="A126" s="54"/>
      <c r="B126" s="2"/>
      <c r="C126" s="2"/>
      <c r="D126" s="2"/>
      <c r="E126" s="46" t="s">
        <v>398</v>
      </c>
      <c r="F126" s="3" t="s">
        <v>153</v>
      </c>
      <c r="G126" s="2">
        <v>2005</v>
      </c>
      <c r="H126" s="14" t="s">
        <v>85</v>
      </c>
      <c r="I126" s="14"/>
      <c r="J126" s="14"/>
      <c r="K126" s="81"/>
      <c r="L126" s="81"/>
      <c r="M126" s="81"/>
      <c r="N126" s="81"/>
      <c r="O126" s="17"/>
      <c r="P126" s="2"/>
      <c r="Q126" s="2"/>
      <c r="R126" s="74">
        <v>1</v>
      </c>
      <c r="S126" s="8"/>
      <c r="T126" s="8"/>
      <c r="U126" s="74">
        <v>1</v>
      </c>
      <c r="V126" s="5">
        <f t="shared" si="2"/>
        <v>2</v>
      </c>
    </row>
    <row r="127" spans="1:22" s="4" customFormat="1" ht="19.5" customHeight="1" x14ac:dyDescent="0.2">
      <c r="A127" s="54"/>
      <c r="B127" s="2"/>
      <c r="C127" s="2"/>
      <c r="D127" s="2"/>
      <c r="E127" s="46" t="s">
        <v>727</v>
      </c>
      <c r="F127" s="3" t="s">
        <v>138</v>
      </c>
      <c r="G127" s="2">
        <v>2005</v>
      </c>
      <c r="H127" s="2" t="s">
        <v>85</v>
      </c>
      <c r="I127" s="2"/>
      <c r="J127" s="2"/>
      <c r="K127" s="81"/>
      <c r="L127" s="81"/>
      <c r="M127" s="81"/>
      <c r="N127" s="81"/>
      <c r="O127" s="17">
        <v>1</v>
      </c>
      <c r="P127" s="2"/>
      <c r="Q127" s="2"/>
      <c r="R127" s="74"/>
      <c r="S127" s="8"/>
      <c r="T127" s="8"/>
      <c r="U127" s="74"/>
      <c r="V127" s="5">
        <f t="shared" si="2"/>
        <v>1</v>
      </c>
    </row>
    <row r="128" spans="1:22" s="4" customFormat="1" ht="19.5" customHeight="1" x14ac:dyDescent="0.2">
      <c r="A128" s="54"/>
      <c r="B128" s="2"/>
      <c r="C128" s="2"/>
      <c r="D128" s="2"/>
      <c r="E128" s="52" t="s">
        <v>1116</v>
      </c>
      <c r="F128" s="52" t="s">
        <v>1117</v>
      </c>
      <c r="G128" s="2">
        <v>1960</v>
      </c>
      <c r="H128" s="54" t="s">
        <v>85</v>
      </c>
      <c r="I128" s="2"/>
      <c r="J128" s="2"/>
      <c r="K128" s="80"/>
      <c r="L128" s="80"/>
      <c r="M128" s="80"/>
      <c r="N128" s="80"/>
      <c r="O128" s="17"/>
      <c r="P128" s="2"/>
      <c r="Q128" s="2"/>
      <c r="R128" s="74"/>
      <c r="S128" s="8"/>
      <c r="T128" s="8"/>
      <c r="U128" s="74">
        <v>1</v>
      </c>
      <c r="V128" s="5">
        <f t="shared" si="2"/>
        <v>1</v>
      </c>
    </row>
    <row r="129" spans="1:23" s="4" customFormat="1" ht="19.5" customHeight="1" x14ac:dyDescent="0.2">
      <c r="A129" s="54"/>
      <c r="B129" s="2"/>
      <c r="C129" s="2"/>
      <c r="D129" s="2"/>
      <c r="E129" s="53" t="s">
        <v>1008</v>
      </c>
      <c r="F129" s="53" t="s">
        <v>138</v>
      </c>
      <c r="G129" s="2">
        <v>1986</v>
      </c>
      <c r="H129" s="54" t="s">
        <v>85</v>
      </c>
      <c r="I129" s="2"/>
      <c r="J129" s="2"/>
      <c r="K129" s="80"/>
      <c r="L129" s="80"/>
      <c r="M129" s="80"/>
      <c r="N129" s="80"/>
      <c r="O129" s="17"/>
      <c r="P129" s="2"/>
      <c r="Q129" s="2"/>
      <c r="R129" s="74">
        <v>1</v>
      </c>
      <c r="S129" s="8"/>
      <c r="T129" s="8"/>
      <c r="U129" s="74"/>
      <c r="V129" s="5">
        <f t="shared" ref="V129:V192" si="3">SUM(I129:U129)</f>
        <v>1</v>
      </c>
    </row>
    <row r="130" spans="1:23" s="4" customFormat="1" ht="19.5" customHeight="1" x14ac:dyDescent="0.2">
      <c r="A130" s="54"/>
      <c r="B130" s="2"/>
      <c r="C130" s="2"/>
      <c r="D130" s="2"/>
      <c r="E130" s="13" t="s">
        <v>369</v>
      </c>
      <c r="F130" s="3" t="s">
        <v>152</v>
      </c>
      <c r="G130" s="2">
        <v>2002</v>
      </c>
      <c r="H130" s="2" t="s">
        <v>85</v>
      </c>
      <c r="I130" s="2"/>
      <c r="J130" s="2"/>
      <c r="K130" s="81"/>
      <c r="L130" s="81"/>
      <c r="M130" s="81"/>
      <c r="N130" s="81"/>
      <c r="O130" s="34"/>
      <c r="P130" s="2">
        <v>1</v>
      </c>
      <c r="Q130" s="2"/>
      <c r="R130" s="74"/>
      <c r="S130" s="8"/>
      <c r="T130" s="8"/>
      <c r="U130" s="74"/>
      <c r="V130" s="5">
        <f t="shared" si="3"/>
        <v>1</v>
      </c>
    </row>
    <row r="131" spans="1:23" s="4" customFormat="1" ht="19.5" customHeight="1" x14ac:dyDescent="0.2">
      <c r="A131" s="70" t="s">
        <v>728</v>
      </c>
      <c r="B131" s="2"/>
      <c r="C131" s="54" t="s">
        <v>728</v>
      </c>
      <c r="D131" s="2"/>
      <c r="E131" s="62" t="s">
        <v>1078</v>
      </c>
      <c r="F131" s="53" t="s">
        <v>502</v>
      </c>
      <c r="G131" s="2">
        <v>1992</v>
      </c>
      <c r="H131" s="2">
        <v>1</v>
      </c>
      <c r="I131" s="2"/>
      <c r="J131" s="2"/>
      <c r="K131" s="80"/>
      <c r="L131" s="80"/>
      <c r="M131" s="80"/>
      <c r="N131" s="80"/>
      <c r="O131" s="17"/>
      <c r="P131" s="2"/>
      <c r="Q131" s="2"/>
      <c r="R131" s="74">
        <v>0.45</v>
      </c>
      <c r="S131" s="8"/>
      <c r="T131" s="8"/>
      <c r="U131" s="74"/>
      <c r="V131" s="5">
        <f t="shared" si="3"/>
        <v>0.45</v>
      </c>
    </row>
    <row r="132" spans="1:23" s="4" customFormat="1" ht="19.5" customHeight="1" x14ac:dyDescent="0.2">
      <c r="A132" s="70" t="s">
        <v>728</v>
      </c>
      <c r="B132" s="2"/>
      <c r="C132" s="54" t="s">
        <v>728</v>
      </c>
      <c r="D132" s="2"/>
      <c r="E132" s="50" t="s">
        <v>280</v>
      </c>
      <c r="F132" s="3" t="s">
        <v>174</v>
      </c>
      <c r="G132" s="2">
        <v>1971</v>
      </c>
      <c r="H132" s="2" t="s">
        <v>87</v>
      </c>
      <c r="I132" s="2"/>
      <c r="J132" s="2"/>
      <c r="K132" s="80"/>
      <c r="L132" s="80"/>
      <c r="M132" s="80"/>
      <c r="N132" s="80"/>
      <c r="O132" s="17"/>
      <c r="P132" s="2"/>
      <c r="Q132" s="2"/>
      <c r="R132" s="74">
        <v>0.45</v>
      </c>
      <c r="S132" s="8"/>
      <c r="T132" s="8"/>
      <c r="U132" s="74"/>
      <c r="V132" s="5">
        <f t="shared" si="3"/>
        <v>0.45</v>
      </c>
    </row>
    <row r="133" spans="1:23" s="4" customFormat="1" ht="19.5" hidden="1" customHeight="1" x14ac:dyDescent="0.2">
      <c r="A133" s="54"/>
      <c r="B133" s="2"/>
      <c r="C133" s="2"/>
      <c r="D133" s="2"/>
      <c r="E133" s="13" t="s">
        <v>179</v>
      </c>
      <c r="F133" s="3" t="s">
        <v>138</v>
      </c>
      <c r="G133" s="2">
        <v>2000</v>
      </c>
      <c r="H133" s="2" t="s">
        <v>85</v>
      </c>
      <c r="I133" s="2"/>
      <c r="J133" s="2"/>
      <c r="K133" s="80"/>
      <c r="L133" s="80"/>
      <c r="M133" s="80"/>
      <c r="N133" s="80"/>
      <c r="O133" s="17"/>
      <c r="P133" s="2"/>
      <c r="Q133" s="2"/>
      <c r="R133" s="74"/>
      <c r="S133" s="8"/>
      <c r="T133" s="8"/>
      <c r="U133" s="74"/>
      <c r="V133" s="5">
        <f t="shared" si="3"/>
        <v>0</v>
      </c>
    </row>
    <row r="134" spans="1:23" s="4" customFormat="1" ht="19.5" hidden="1" customHeight="1" x14ac:dyDescent="0.2">
      <c r="A134" s="54"/>
      <c r="B134" s="2"/>
      <c r="C134" s="2"/>
      <c r="D134" s="2"/>
      <c r="E134" s="13" t="s">
        <v>39</v>
      </c>
      <c r="F134" s="3" t="s">
        <v>161</v>
      </c>
      <c r="G134" s="2">
        <v>1996</v>
      </c>
      <c r="H134" s="2" t="s">
        <v>4</v>
      </c>
      <c r="I134" s="2"/>
      <c r="J134" s="2"/>
      <c r="K134" s="80"/>
      <c r="L134" s="80"/>
      <c r="M134" s="80"/>
      <c r="N134" s="80"/>
      <c r="O134" s="17"/>
      <c r="P134" s="2"/>
      <c r="Q134" s="2"/>
      <c r="R134" s="74"/>
      <c r="S134" s="8"/>
      <c r="T134" s="8"/>
      <c r="U134" s="74"/>
      <c r="V134" s="5">
        <f t="shared" si="3"/>
        <v>0</v>
      </c>
      <c r="W134" s="6"/>
    </row>
    <row r="135" spans="1:23" s="4" customFormat="1" ht="19.5" hidden="1" customHeight="1" x14ac:dyDescent="0.2">
      <c r="A135" s="54"/>
      <c r="B135" s="2"/>
      <c r="C135" s="2"/>
      <c r="D135" s="2"/>
      <c r="E135" s="13" t="s">
        <v>286</v>
      </c>
      <c r="F135" s="3" t="s">
        <v>112</v>
      </c>
      <c r="G135" s="2">
        <v>1968</v>
      </c>
      <c r="H135" s="2" t="s">
        <v>85</v>
      </c>
      <c r="I135" s="2"/>
      <c r="J135" s="2"/>
      <c r="K135" s="80"/>
      <c r="L135" s="80"/>
      <c r="M135" s="80"/>
      <c r="N135" s="80"/>
      <c r="O135" s="17"/>
      <c r="P135" s="19"/>
      <c r="Q135" s="19"/>
      <c r="R135" s="74"/>
      <c r="S135" s="8"/>
      <c r="T135" s="8"/>
      <c r="U135" s="74"/>
      <c r="V135" s="5">
        <f t="shared" si="3"/>
        <v>0</v>
      </c>
    </row>
    <row r="136" spans="1:23" s="4" customFormat="1" ht="19.5" hidden="1" customHeight="1" x14ac:dyDescent="0.2">
      <c r="A136" s="54"/>
      <c r="B136" s="2"/>
      <c r="C136" s="2"/>
      <c r="D136" s="2"/>
      <c r="E136" s="13" t="s">
        <v>238</v>
      </c>
      <c r="F136" s="3" t="s">
        <v>112</v>
      </c>
      <c r="G136" s="2">
        <v>2002</v>
      </c>
      <c r="H136" s="2" t="s">
        <v>85</v>
      </c>
      <c r="I136" s="2"/>
      <c r="J136" s="2"/>
      <c r="K136" s="80"/>
      <c r="L136" s="80"/>
      <c r="M136" s="80"/>
      <c r="N136" s="80"/>
      <c r="O136" s="17"/>
      <c r="P136" s="19"/>
      <c r="Q136" s="19"/>
      <c r="R136" s="74"/>
      <c r="S136" s="8"/>
      <c r="T136" s="8"/>
      <c r="U136" s="74"/>
      <c r="V136" s="5">
        <f t="shared" si="3"/>
        <v>0</v>
      </c>
    </row>
    <row r="137" spans="1:23" s="4" customFormat="1" ht="19.5" hidden="1" customHeight="1" x14ac:dyDescent="0.2">
      <c r="A137" s="54"/>
      <c r="B137" s="2"/>
      <c r="C137" s="2"/>
      <c r="D137" s="2"/>
      <c r="E137" s="13" t="s">
        <v>131</v>
      </c>
      <c r="F137" s="3" t="s">
        <v>112</v>
      </c>
      <c r="G137" s="2">
        <v>1999</v>
      </c>
      <c r="H137" s="2" t="s">
        <v>85</v>
      </c>
      <c r="I137" s="2"/>
      <c r="J137" s="2"/>
      <c r="K137" s="80"/>
      <c r="L137" s="80"/>
      <c r="M137" s="80"/>
      <c r="N137" s="80"/>
      <c r="O137" s="17"/>
      <c r="P137" s="2"/>
      <c r="Q137" s="2"/>
      <c r="R137" s="74"/>
      <c r="S137" s="8"/>
      <c r="T137" s="8"/>
      <c r="U137" s="74"/>
      <c r="V137" s="5">
        <f t="shared" si="3"/>
        <v>0</v>
      </c>
    </row>
    <row r="138" spans="1:23" s="4" customFormat="1" ht="19.5" hidden="1" customHeight="1" x14ac:dyDescent="0.2">
      <c r="A138" s="54"/>
      <c r="B138" s="2"/>
      <c r="C138" s="2"/>
      <c r="D138" s="2"/>
      <c r="E138" s="3" t="s">
        <v>88</v>
      </c>
      <c r="F138" s="3" t="s">
        <v>98</v>
      </c>
      <c r="G138" s="2">
        <v>1988</v>
      </c>
      <c r="H138" s="2" t="s">
        <v>85</v>
      </c>
      <c r="I138" s="2"/>
      <c r="J138" s="2"/>
      <c r="K138" s="80"/>
      <c r="L138" s="80"/>
      <c r="M138" s="80"/>
      <c r="N138" s="80"/>
      <c r="O138" s="17"/>
      <c r="P138" s="2"/>
      <c r="Q138" s="2"/>
      <c r="R138" s="74"/>
      <c r="S138" s="8"/>
      <c r="T138" s="8"/>
      <c r="U138" s="74"/>
      <c r="V138" s="5">
        <f t="shared" si="3"/>
        <v>0</v>
      </c>
    </row>
    <row r="139" spans="1:23" s="4" customFormat="1" ht="19.5" hidden="1" customHeight="1" x14ac:dyDescent="0.2">
      <c r="A139" s="54"/>
      <c r="B139" s="2"/>
      <c r="C139" s="2"/>
      <c r="D139" s="2"/>
      <c r="E139" s="3" t="s">
        <v>146</v>
      </c>
      <c r="F139" s="3" t="s">
        <v>112</v>
      </c>
      <c r="G139" s="2">
        <v>1974</v>
      </c>
      <c r="H139" s="2" t="s">
        <v>85</v>
      </c>
      <c r="I139" s="2"/>
      <c r="J139" s="2"/>
      <c r="K139" s="80"/>
      <c r="L139" s="80"/>
      <c r="M139" s="80"/>
      <c r="N139" s="80"/>
      <c r="O139" s="17"/>
      <c r="P139" s="2"/>
      <c r="Q139" s="2"/>
      <c r="R139" s="74"/>
      <c r="S139" s="8"/>
      <c r="T139" s="8"/>
      <c r="U139" s="74"/>
      <c r="V139" s="5">
        <f t="shared" si="3"/>
        <v>0</v>
      </c>
    </row>
    <row r="140" spans="1:23" s="4" customFormat="1" ht="19.5" hidden="1" customHeight="1" x14ac:dyDescent="0.2">
      <c r="A140" s="54"/>
      <c r="B140" s="2"/>
      <c r="C140" s="2"/>
      <c r="D140" s="2"/>
      <c r="E140" s="13" t="s">
        <v>125</v>
      </c>
      <c r="F140" s="3" t="s">
        <v>112</v>
      </c>
      <c r="G140" s="2">
        <v>1999</v>
      </c>
      <c r="H140" s="2" t="s">
        <v>85</v>
      </c>
      <c r="I140" s="2"/>
      <c r="J140" s="2"/>
      <c r="K140" s="80"/>
      <c r="L140" s="80"/>
      <c r="M140" s="80"/>
      <c r="N140" s="80"/>
      <c r="O140" s="17"/>
      <c r="P140" s="2"/>
      <c r="Q140" s="2"/>
      <c r="R140" s="74"/>
      <c r="S140" s="8"/>
      <c r="T140" s="8"/>
      <c r="U140" s="74"/>
      <c r="V140" s="5">
        <f t="shared" si="3"/>
        <v>0</v>
      </c>
    </row>
    <row r="141" spans="1:23" s="4" customFormat="1" ht="19.5" hidden="1" customHeight="1" x14ac:dyDescent="0.2">
      <c r="A141" s="54"/>
      <c r="B141" s="2"/>
      <c r="C141" s="2"/>
      <c r="D141" s="41"/>
      <c r="E141" s="13" t="s">
        <v>242</v>
      </c>
      <c r="F141" s="3" t="s">
        <v>120</v>
      </c>
      <c r="G141" s="2">
        <v>2000</v>
      </c>
      <c r="H141" s="2" t="s">
        <v>85</v>
      </c>
      <c r="I141" s="2"/>
      <c r="J141" s="2"/>
      <c r="K141" s="80"/>
      <c r="L141" s="80"/>
      <c r="M141" s="80"/>
      <c r="N141" s="80"/>
      <c r="O141" s="17"/>
      <c r="P141" s="2"/>
      <c r="Q141" s="2"/>
      <c r="R141" s="74"/>
      <c r="S141" s="8"/>
      <c r="T141" s="8"/>
      <c r="U141" s="74"/>
      <c r="V141" s="5">
        <f t="shared" si="3"/>
        <v>0</v>
      </c>
    </row>
    <row r="142" spans="1:23" s="4" customFormat="1" ht="19.5" hidden="1" customHeight="1" x14ac:dyDescent="0.2">
      <c r="A142" s="54"/>
      <c r="B142" s="2"/>
      <c r="C142" s="2"/>
      <c r="D142" s="2"/>
      <c r="E142" s="37" t="s">
        <v>308</v>
      </c>
      <c r="F142" s="28" t="s">
        <v>120</v>
      </c>
      <c r="G142" s="2">
        <v>2002</v>
      </c>
      <c r="H142" s="27" t="s">
        <v>85</v>
      </c>
      <c r="I142" s="27"/>
      <c r="J142" s="27"/>
      <c r="K142" s="82"/>
      <c r="L142" s="82"/>
      <c r="M142" s="82"/>
      <c r="N142" s="82"/>
      <c r="O142" s="17"/>
      <c r="P142" s="2"/>
      <c r="Q142" s="2"/>
      <c r="R142" s="74"/>
      <c r="S142" s="8"/>
      <c r="T142" s="8"/>
      <c r="U142" s="74"/>
      <c r="V142" s="5">
        <f t="shared" si="3"/>
        <v>0</v>
      </c>
    </row>
    <row r="143" spans="1:23" s="4" customFormat="1" ht="19.5" hidden="1" customHeight="1" x14ac:dyDescent="0.2">
      <c r="A143" s="54"/>
      <c r="B143" s="2"/>
      <c r="C143" s="2"/>
      <c r="D143" s="2"/>
      <c r="E143" s="13" t="s">
        <v>86</v>
      </c>
      <c r="F143" s="3" t="s">
        <v>176</v>
      </c>
      <c r="G143" s="2">
        <v>1996</v>
      </c>
      <c r="H143" s="2" t="s">
        <v>85</v>
      </c>
      <c r="I143" s="2"/>
      <c r="J143" s="2"/>
      <c r="K143" s="80"/>
      <c r="L143" s="80"/>
      <c r="M143" s="80"/>
      <c r="N143" s="80"/>
      <c r="O143" s="17"/>
      <c r="P143" s="2"/>
      <c r="Q143" s="2"/>
      <c r="R143" s="74"/>
      <c r="S143" s="8"/>
      <c r="T143" s="8"/>
      <c r="U143" s="74"/>
      <c r="V143" s="5">
        <f t="shared" si="3"/>
        <v>0</v>
      </c>
    </row>
    <row r="144" spans="1:23" s="4" customFormat="1" ht="19.5" hidden="1" customHeight="1" x14ac:dyDescent="0.2">
      <c r="A144" s="54"/>
      <c r="B144" s="2"/>
      <c r="C144" s="2"/>
      <c r="D144" s="2"/>
      <c r="E144" s="3" t="s">
        <v>180</v>
      </c>
      <c r="F144" s="3" t="s">
        <v>350</v>
      </c>
      <c r="G144" s="2">
        <v>1981</v>
      </c>
      <c r="H144" s="2" t="s">
        <v>85</v>
      </c>
      <c r="I144" s="2"/>
      <c r="J144" s="2"/>
      <c r="K144" s="80"/>
      <c r="L144" s="80"/>
      <c r="M144" s="80"/>
      <c r="N144" s="80"/>
      <c r="O144" s="17"/>
      <c r="P144" s="19"/>
      <c r="Q144" s="19"/>
      <c r="R144" s="74"/>
      <c r="S144" s="8"/>
      <c r="T144" s="8"/>
      <c r="U144" s="74"/>
      <c r="V144" s="5">
        <f t="shared" si="3"/>
        <v>0</v>
      </c>
    </row>
    <row r="145" spans="1:23" s="4" customFormat="1" ht="19.5" hidden="1" customHeight="1" x14ac:dyDescent="0.2">
      <c r="A145" s="54"/>
      <c r="B145" s="2"/>
      <c r="C145" s="2"/>
      <c r="D145" s="2"/>
      <c r="E145" s="13" t="s">
        <v>35</v>
      </c>
      <c r="F145" s="3" t="s">
        <v>173</v>
      </c>
      <c r="G145" s="2">
        <v>1995</v>
      </c>
      <c r="H145" s="2" t="s">
        <v>4</v>
      </c>
      <c r="I145" s="2"/>
      <c r="J145" s="2"/>
      <c r="K145" s="80"/>
      <c r="L145" s="80"/>
      <c r="M145" s="80"/>
      <c r="N145" s="80"/>
      <c r="O145" s="17"/>
      <c r="P145" s="2"/>
      <c r="Q145" s="2"/>
      <c r="R145" s="74"/>
      <c r="S145" s="8"/>
      <c r="T145" s="8"/>
      <c r="U145" s="74"/>
      <c r="V145" s="5">
        <f t="shared" si="3"/>
        <v>0</v>
      </c>
    </row>
    <row r="146" spans="1:23" s="4" customFormat="1" ht="19.5" hidden="1" customHeight="1" x14ac:dyDescent="0.2">
      <c r="A146" s="54"/>
      <c r="B146" s="2"/>
      <c r="C146" s="2"/>
      <c r="D146" s="2"/>
      <c r="E146" s="46" t="s">
        <v>390</v>
      </c>
      <c r="F146" s="3" t="s">
        <v>204</v>
      </c>
      <c r="G146" s="2">
        <v>2005</v>
      </c>
      <c r="H146" s="2" t="s">
        <v>85</v>
      </c>
      <c r="I146" s="2"/>
      <c r="J146" s="2"/>
      <c r="K146" s="80"/>
      <c r="L146" s="80"/>
      <c r="M146" s="80"/>
      <c r="N146" s="80"/>
      <c r="O146" s="17"/>
      <c r="P146" s="2"/>
      <c r="Q146" s="2"/>
      <c r="R146" s="74"/>
      <c r="S146" s="8"/>
      <c r="T146" s="8"/>
      <c r="U146" s="74"/>
      <c r="V146" s="5">
        <f t="shared" si="3"/>
        <v>0</v>
      </c>
    </row>
    <row r="147" spans="1:23" s="4" customFormat="1" ht="19.5" hidden="1" customHeight="1" x14ac:dyDescent="0.2">
      <c r="A147" s="54"/>
      <c r="B147" s="2"/>
      <c r="C147" s="2"/>
      <c r="D147" s="2"/>
      <c r="E147" s="13" t="s">
        <v>107</v>
      </c>
      <c r="F147" s="3" t="s">
        <v>108</v>
      </c>
      <c r="G147" s="2">
        <v>1998</v>
      </c>
      <c r="H147" s="2" t="s">
        <v>85</v>
      </c>
      <c r="I147" s="2"/>
      <c r="J147" s="2"/>
      <c r="K147" s="80"/>
      <c r="L147" s="80"/>
      <c r="M147" s="80"/>
      <c r="N147" s="80"/>
      <c r="O147" s="17"/>
      <c r="P147" s="2"/>
      <c r="Q147" s="2"/>
      <c r="R147" s="74"/>
      <c r="S147" s="8"/>
      <c r="T147" s="8"/>
      <c r="U147" s="74"/>
      <c r="V147" s="5">
        <f t="shared" si="3"/>
        <v>0</v>
      </c>
    </row>
    <row r="148" spans="1:23" s="4" customFormat="1" ht="19.5" hidden="1" customHeight="1" x14ac:dyDescent="0.2">
      <c r="A148" s="54"/>
      <c r="B148" s="2"/>
      <c r="C148" s="2"/>
      <c r="D148" s="2"/>
      <c r="E148" s="3" t="s">
        <v>144</v>
      </c>
      <c r="F148" s="3" t="s">
        <v>108</v>
      </c>
      <c r="G148" s="2">
        <v>1962</v>
      </c>
      <c r="H148" s="2" t="s">
        <v>85</v>
      </c>
      <c r="I148" s="2"/>
      <c r="J148" s="2"/>
      <c r="K148" s="80"/>
      <c r="L148" s="80"/>
      <c r="M148" s="80"/>
      <c r="N148" s="80"/>
      <c r="O148" s="17"/>
      <c r="P148" s="19"/>
      <c r="Q148" s="19"/>
      <c r="R148" s="74"/>
      <c r="S148" s="8"/>
      <c r="T148" s="8"/>
      <c r="U148" s="74"/>
      <c r="V148" s="5">
        <f t="shared" si="3"/>
        <v>0</v>
      </c>
    </row>
    <row r="149" spans="1:23" s="4" customFormat="1" ht="19.5" hidden="1" customHeight="1" x14ac:dyDescent="0.2">
      <c r="A149" s="54"/>
      <c r="B149" s="2"/>
      <c r="C149" s="2"/>
      <c r="D149" s="2"/>
      <c r="E149" s="13" t="s">
        <v>37</v>
      </c>
      <c r="F149" s="3" t="s">
        <v>174</v>
      </c>
      <c r="G149" s="2">
        <v>1997</v>
      </c>
      <c r="H149" s="2" t="s">
        <v>4</v>
      </c>
      <c r="I149" s="2"/>
      <c r="J149" s="2"/>
      <c r="K149" s="80"/>
      <c r="L149" s="80"/>
      <c r="M149" s="80"/>
      <c r="N149" s="80"/>
      <c r="O149" s="17"/>
      <c r="P149" s="2"/>
      <c r="Q149" s="2"/>
      <c r="R149" s="74"/>
      <c r="S149" s="8"/>
      <c r="T149" s="8"/>
      <c r="U149" s="74"/>
      <c r="V149" s="5">
        <f t="shared" si="3"/>
        <v>0</v>
      </c>
      <c r="W149" s="6"/>
    </row>
    <row r="150" spans="1:23" s="4" customFormat="1" ht="19.5" hidden="1" customHeight="1" x14ac:dyDescent="0.2">
      <c r="A150" s="54"/>
      <c r="B150" s="2"/>
      <c r="C150" s="2"/>
      <c r="D150" s="2"/>
      <c r="E150" s="44" t="s">
        <v>386</v>
      </c>
      <c r="F150" s="13" t="s">
        <v>120</v>
      </c>
      <c r="G150" s="45">
        <v>2005</v>
      </c>
      <c r="H150" s="2" t="s">
        <v>87</v>
      </c>
      <c r="I150" s="2"/>
      <c r="J150" s="2"/>
      <c r="K150" s="80"/>
      <c r="L150" s="80"/>
      <c r="M150" s="80"/>
      <c r="N150" s="80"/>
      <c r="O150" s="17"/>
      <c r="P150" s="2"/>
      <c r="Q150" s="2"/>
      <c r="R150" s="74"/>
      <c r="S150" s="8"/>
      <c r="T150" s="8"/>
      <c r="U150" s="74"/>
      <c r="V150" s="5">
        <f t="shared" si="3"/>
        <v>0</v>
      </c>
      <c r="W150" s="6"/>
    </row>
    <row r="151" spans="1:23" s="4" customFormat="1" ht="19.5" hidden="1" customHeight="1" x14ac:dyDescent="0.2">
      <c r="A151" s="54"/>
      <c r="B151" s="2"/>
      <c r="C151" s="2"/>
      <c r="D151" s="2"/>
      <c r="E151" s="13" t="s">
        <v>181</v>
      </c>
      <c r="F151" s="3" t="s">
        <v>121</v>
      </c>
      <c r="G151" s="2">
        <v>2000</v>
      </c>
      <c r="H151" s="2" t="s">
        <v>85</v>
      </c>
      <c r="I151" s="2"/>
      <c r="J151" s="2"/>
      <c r="K151" s="80"/>
      <c r="L151" s="80"/>
      <c r="M151" s="80"/>
      <c r="N151" s="80"/>
      <c r="O151" s="17"/>
      <c r="P151" s="2"/>
      <c r="Q151" s="2"/>
      <c r="R151" s="74"/>
      <c r="S151" s="8"/>
      <c r="T151" s="8"/>
      <c r="U151" s="74"/>
      <c r="V151" s="5">
        <f t="shared" si="3"/>
        <v>0</v>
      </c>
    </row>
    <row r="152" spans="1:23" s="4" customFormat="1" ht="19.5" hidden="1" customHeight="1" x14ac:dyDescent="0.2">
      <c r="A152" s="54"/>
      <c r="B152" s="2"/>
      <c r="C152" s="2"/>
      <c r="D152" s="2"/>
      <c r="E152" s="50" t="s">
        <v>20</v>
      </c>
      <c r="F152" s="3" t="s">
        <v>171</v>
      </c>
      <c r="G152" s="2">
        <v>1974</v>
      </c>
      <c r="H152" s="2" t="s">
        <v>5</v>
      </c>
      <c r="I152" s="2"/>
      <c r="J152" s="2"/>
      <c r="K152" s="80"/>
      <c r="L152" s="80"/>
      <c r="M152" s="80"/>
      <c r="N152" s="80"/>
      <c r="O152" s="17"/>
      <c r="P152" s="2"/>
      <c r="Q152" s="2"/>
      <c r="R152" s="76"/>
      <c r="S152" s="10"/>
      <c r="T152" s="10"/>
      <c r="U152" s="76"/>
      <c r="V152" s="5">
        <f t="shared" si="3"/>
        <v>0</v>
      </c>
    </row>
    <row r="153" spans="1:23" s="4" customFormat="1" ht="19.5" hidden="1" customHeight="1" x14ac:dyDescent="0.2">
      <c r="A153" s="54"/>
      <c r="B153" s="2"/>
      <c r="C153" s="2"/>
      <c r="D153" s="2"/>
      <c r="E153" s="3" t="s">
        <v>142</v>
      </c>
      <c r="F153" s="3" t="s">
        <v>112</v>
      </c>
      <c r="G153" s="2">
        <v>1951</v>
      </c>
      <c r="H153" s="2" t="s">
        <v>85</v>
      </c>
      <c r="I153" s="2"/>
      <c r="J153" s="2"/>
      <c r="K153" s="80"/>
      <c r="L153" s="80"/>
      <c r="M153" s="80"/>
      <c r="N153" s="80"/>
      <c r="O153" s="17"/>
      <c r="P153" s="2"/>
      <c r="Q153" s="2"/>
      <c r="R153" s="74"/>
      <c r="S153" s="8"/>
      <c r="T153" s="8"/>
      <c r="U153" s="74"/>
      <c r="V153" s="5">
        <f t="shared" si="3"/>
        <v>0</v>
      </c>
    </row>
    <row r="154" spans="1:23" s="4" customFormat="1" ht="19.5" hidden="1" customHeight="1" x14ac:dyDescent="0.2">
      <c r="A154" s="54"/>
      <c r="B154" s="2"/>
      <c r="C154" s="2"/>
      <c r="D154" s="2"/>
      <c r="E154" s="46" t="s">
        <v>318</v>
      </c>
      <c r="F154" s="3" t="s">
        <v>112</v>
      </c>
      <c r="G154" s="2">
        <v>2003</v>
      </c>
      <c r="H154" s="33" t="s">
        <v>85</v>
      </c>
      <c r="I154" s="33"/>
      <c r="J154" s="33"/>
      <c r="K154" s="83"/>
      <c r="L154" s="83"/>
      <c r="M154" s="83"/>
      <c r="N154" s="83"/>
      <c r="O154" s="17"/>
      <c r="P154" s="2"/>
      <c r="Q154" s="2"/>
      <c r="R154" s="74"/>
      <c r="S154" s="8"/>
      <c r="T154" s="8"/>
      <c r="U154" s="74"/>
      <c r="V154" s="5">
        <f t="shared" si="3"/>
        <v>0</v>
      </c>
    </row>
    <row r="155" spans="1:23" s="4" customFormat="1" ht="19.5" hidden="1" customHeight="1" x14ac:dyDescent="0.2">
      <c r="A155" s="54"/>
      <c r="B155" s="2"/>
      <c r="C155" s="2"/>
      <c r="D155" s="2"/>
      <c r="E155" s="13" t="s">
        <v>9</v>
      </c>
      <c r="F155" s="3" t="s">
        <v>129</v>
      </c>
      <c r="G155" s="2">
        <v>1997</v>
      </c>
      <c r="H155" s="2" t="s">
        <v>4</v>
      </c>
      <c r="I155" s="2"/>
      <c r="J155" s="2"/>
      <c r="K155" s="80"/>
      <c r="L155" s="80"/>
      <c r="M155" s="80"/>
      <c r="N155" s="80"/>
      <c r="O155" s="17"/>
      <c r="P155" s="2"/>
      <c r="Q155" s="2"/>
      <c r="R155" s="74"/>
      <c r="S155" s="8"/>
      <c r="T155" s="8"/>
      <c r="U155" s="74"/>
      <c r="V155" s="5">
        <f t="shared" si="3"/>
        <v>0</v>
      </c>
    </row>
    <row r="156" spans="1:23" s="4" customFormat="1" ht="19.5" hidden="1" customHeight="1" x14ac:dyDescent="0.2">
      <c r="A156" s="54"/>
      <c r="B156" s="2"/>
      <c r="C156" s="2"/>
      <c r="D156" s="2"/>
      <c r="E156" s="13" t="s">
        <v>100</v>
      </c>
      <c r="F156" s="3" t="s">
        <v>121</v>
      </c>
      <c r="G156" s="2">
        <v>1997</v>
      </c>
      <c r="H156" s="2" t="s">
        <v>85</v>
      </c>
      <c r="I156" s="2"/>
      <c r="J156" s="2"/>
      <c r="K156" s="80"/>
      <c r="L156" s="80"/>
      <c r="M156" s="80"/>
      <c r="N156" s="80"/>
      <c r="O156" s="17"/>
      <c r="P156" s="2"/>
      <c r="Q156" s="2"/>
      <c r="R156" s="74"/>
      <c r="S156" s="8"/>
      <c r="T156" s="8"/>
      <c r="U156" s="74"/>
      <c r="V156" s="5">
        <f t="shared" si="3"/>
        <v>0</v>
      </c>
    </row>
    <row r="157" spans="1:23" s="4" customFormat="1" ht="19.5" hidden="1" customHeight="1" x14ac:dyDescent="0.2">
      <c r="A157" s="54"/>
      <c r="B157" s="2"/>
      <c r="C157" s="2"/>
      <c r="D157" s="2"/>
      <c r="E157" s="13" t="s">
        <v>101</v>
      </c>
      <c r="F157" s="3" t="s">
        <v>121</v>
      </c>
      <c r="G157" s="2">
        <v>1994</v>
      </c>
      <c r="H157" s="2" t="s">
        <v>85</v>
      </c>
      <c r="I157" s="2"/>
      <c r="J157" s="2"/>
      <c r="K157" s="80"/>
      <c r="L157" s="80"/>
      <c r="M157" s="80"/>
      <c r="N157" s="80"/>
      <c r="O157" s="17"/>
      <c r="P157" s="2"/>
      <c r="Q157" s="2"/>
      <c r="R157" s="74"/>
      <c r="S157" s="8"/>
      <c r="T157" s="8"/>
      <c r="U157" s="74"/>
      <c r="V157" s="5">
        <f t="shared" si="3"/>
        <v>0</v>
      </c>
    </row>
    <row r="158" spans="1:23" s="4" customFormat="1" ht="19.5" hidden="1" customHeight="1" x14ac:dyDescent="0.2">
      <c r="A158" s="54"/>
      <c r="B158" s="2"/>
      <c r="C158" s="2"/>
      <c r="D158" s="2"/>
      <c r="E158" s="13" t="s">
        <v>219</v>
      </c>
      <c r="F158" s="3" t="s">
        <v>121</v>
      </c>
      <c r="G158" s="2">
        <v>1967</v>
      </c>
      <c r="H158" s="2" t="s">
        <v>85</v>
      </c>
      <c r="I158" s="2"/>
      <c r="J158" s="2"/>
      <c r="K158" s="80"/>
      <c r="L158" s="80"/>
      <c r="M158" s="80"/>
      <c r="N158" s="80"/>
      <c r="O158" s="63"/>
      <c r="P158" s="2"/>
      <c r="Q158" s="2"/>
      <c r="R158" s="74"/>
      <c r="S158" s="8"/>
      <c r="T158" s="8"/>
      <c r="U158" s="74"/>
      <c r="V158" s="5">
        <f t="shared" si="3"/>
        <v>0</v>
      </c>
    </row>
    <row r="159" spans="1:23" s="4" customFormat="1" ht="19.5" hidden="1" customHeight="1" x14ac:dyDescent="0.2">
      <c r="A159" s="54"/>
      <c r="B159" s="2"/>
      <c r="C159" s="2"/>
      <c r="D159" s="2"/>
      <c r="E159" s="50" t="s">
        <v>281</v>
      </c>
      <c r="F159" s="3" t="s">
        <v>152</v>
      </c>
      <c r="G159" s="2">
        <v>1994</v>
      </c>
      <c r="H159" s="2" t="s">
        <v>87</v>
      </c>
      <c r="I159" s="2"/>
      <c r="J159" s="2"/>
      <c r="K159" s="80"/>
      <c r="L159" s="80"/>
      <c r="M159" s="80"/>
      <c r="N159" s="80"/>
      <c r="O159" s="17"/>
      <c r="P159" s="2"/>
      <c r="Q159" s="2"/>
      <c r="R159" s="74"/>
      <c r="S159" s="8"/>
      <c r="T159" s="8"/>
      <c r="U159" s="74"/>
      <c r="V159" s="5">
        <f t="shared" si="3"/>
        <v>0</v>
      </c>
    </row>
    <row r="160" spans="1:23" s="4" customFormat="1" ht="19.5" hidden="1" customHeight="1" x14ac:dyDescent="0.2">
      <c r="A160" s="54"/>
      <c r="B160" s="2"/>
      <c r="C160" s="2"/>
      <c r="D160" s="2"/>
      <c r="E160" s="13" t="s">
        <v>84</v>
      </c>
      <c r="F160" s="3" t="s">
        <v>152</v>
      </c>
      <c r="G160" s="2">
        <v>1968</v>
      </c>
      <c r="H160" s="2" t="s">
        <v>85</v>
      </c>
      <c r="I160" s="2"/>
      <c r="J160" s="2"/>
      <c r="K160" s="80"/>
      <c r="L160" s="80"/>
      <c r="M160" s="80"/>
      <c r="N160" s="80"/>
      <c r="O160" s="17"/>
      <c r="P160" s="2"/>
      <c r="Q160" s="2"/>
      <c r="R160" s="74"/>
      <c r="S160" s="8"/>
      <c r="T160" s="8"/>
      <c r="U160" s="74"/>
      <c r="V160" s="5">
        <f t="shared" si="3"/>
        <v>0</v>
      </c>
    </row>
    <row r="161" spans="1:23" s="4" customFormat="1" ht="19.5" hidden="1" customHeight="1" x14ac:dyDescent="0.2">
      <c r="A161" s="54"/>
      <c r="B161" s="2"/>
      <c r="C161" s="2"/>
      <c r="D161" s="2"/>
      <c r="E161" s="13" t="s">
        <v>239</v>
      </c>
      <c r="F161" s="3" t="s">
        <v>173</v>
      </c>
      <c r="G161" s="2">
        <v>1999</v>
      </c>
      <c r="H161" s="2" t="s">
        <v>85</v>
      </c>
      <c r="I161" s="2"/>
      <c r="J161" s="2"/>
      <c r="K161" s="80"/>
      <c r="L161" s="80"/>
      <c r="M161" s="80"/>
      <c r="N161" s="80"/>
      <c r="O161" s="17"/>
      <c r="P161" s="2"/>
      <c r="Q161" s="2"/>
      <c r="R161" s="74"/>
      <c r="S161" s="8"/>
      <c r="T161" s="8"/>
      <c r="U161" s="74"/>
      <c r="V161" s="5">
        <f t="shared" si="3"/>
        <v>0</v>
      </c>
    </row>
    <row r="162" spans="1:23" s="4" customFormat="1" ht="19.5" hidden="1" customHeight="1" x14ac:dyDescent="0.2">
      <c r="A162" s="54"/>
      <c r="B162" s="2"/>
      <c r="C162" s="2"/>
      <c r="D162" s="2"/>
      <c r="E162" s="13" t="s">
        <v>89</v>
      </c>
      <c r="F162" s="3" t="s">
        <v>152</v>
      </c>
      <c r="G162" s="2">
        <v>1997</v>
      </c>
      <c r="H162" s="2" t="s">
        <v>85</v>
      </c>
      <c r="I162" s="2"/>
      <c r="J162" s="2"/>
      <c r="K162" s="80"/>
      <c r="L162" s="80"/>
      <c r="M162" s="80"/>
      <c r="N162" s="80"/>
      <c r="O162" s="17"/>
      <c r="P162" s="2"/>
      <c r="Q162" s="2"/>
      <c r="R162" s="74"/>
      <c r="S162" s="8"/>
      <c r="T162" s="8"/>
      <c r="U162" s="74"/>
      <c r="V162" s="5">
        <f t="shared" si="3"/>
        <v>0</v>
      </c>
    </row>
    <row r="163" spans="1:23" s="4" customFormat="1" ht="19.5" hidden="1" customHeight="1" x14ac:dyDescent="0.2">
      <c r="A163" s="54"/>
      <c r="B163" s="2"/>
      <c r="C163" s="2"/>
      <c r="D163" s="2"/>
      <c r="E163" s="13" t="s">
        <v>128</v>
      </c>
      <c r="F163" s="3" t="s">
        <v>129</v>
      </c>
      <c r="G163" s="2">
        <v>1999</v>
      </c>
      <c r="H163" s="2" t="s">
        <v>85</v>
      </c>
      <c r="I163" s="2"/>
      <c r="J163" s="2"/>
      <c r="K163" s="80"/>
      <c r="L163" s="80"/>
      <c r="M163" s="80"/>
      <c r="N163" s="80"/>
      <c r="O163" s="17"/>
      <c r="P163" s="2"/>
      <c r="Q163" s="2"/>
      <c r="R163" s="74"/>
      <c r="S163" s="8"/>
      <c r="T163" s="8"/>
      <c r="U163" s="74"/>
      <c r="V163" s="5">
        <f t="shared" si="3"/>
        <v>0</v>
      </c>
    </row>
    <row r="164" spans="1:23" s="4" customFormat="1" ht="19.5" hidden="1" customHeight="1" x14ac:dyDescent="0.2">
      <c r="A164" s="54"/>
      <c r="B164" s="2"/>
      <c r="C164" s="2"/>
      <c r="D164" s="2"/>
      <c r="E164" s="24" t="s">
        <v>137</v>
      </c>
      <c r="F164" s="3" t="s">
        <v>138</v>
      </c>
      <c r="G164" s="2">
        <v>1996</v>
      </c>
      <c r="H164" s="2" t="s">
        <v>87</v>
      </c>
      <c r="I164" s="2"/>
      <c r="J164" s="2"/>
      <c r="K164" s="80"/>
      <c r="L164" s="80"/>
      <c r="M164" s="80"/>
      <c r="N164" s="80"/>
      <c r="O164" s="17"/>
      <c r="P164" s="2"/>
      <c r="Q164" s="2"/>
      <c r="R164" s="74"/>
      <c r="S164" s="8"/>
      <c r="T164" s="8"/>
      <c r="U164" s="74"/>
      <c r="V164" s="5">
        <f t="shared" si="3"/>
        <v>0</v>
      </c>
    </row>
    <row r="165" spans="1:23" s="4" customFormat="1" ht="19.5" hidden="1" customHeight="1" x14ac:dyDescent="0.2">
      <c r="A165" s="54"/>
      <c r="B165" s="2"/>
      <c r="C165" s="2"/>
      <c r="D165" s="2"/>
      <c r="E165" s="13" t="s">
        <v>23</v>
      </c>
      <c r="F165" s="53" t="s">
        <v>502</v>
      </c>
      <c r="G165" s="2">
        <v>1995</v>
      </c>
      <c r="H165" s="2" t="s">
        <v>4</v>
      </c>
      <c r="I165" s="2"/>
      <c r="J165" s="2"/>
      <c r="K165" s="80"/>
      <c r="L165" s="80"/>
      <c r="M165" s="80"/>
      <c r="N165" s="80"/>
      <c r="O165" s="17"/>
      <c r="P165" s="2"/>
      <c r="Q165" s="2"/>
      <c r="R165" s="74"/>
      <c r="S165" s="8"/>
      <c r="T165" s="8"/>
      <c r="U165" s="74"/>
      <c r="V165" s="5">
        <f t="shared" si="3"/>
        <v>0</v>
      </c>
    </row>
    <row r="166" spans="1:23" s="4" customFormat="1" ht="19.5" hidden="1" customHeight="1" x14ac:dyDescent="0.2">
      <c r="A166" s="54"/>
      <c r="B166" s="2"/>
      <c r="C166" s="2"/>
      <c r="D166" s="2"/>
      <c r="E166" s="13" t="s">
        <v>201</v>
      </c>
      <c r="F166" s="3" t="s">
        <v>205</v>
      </c>
      <c r="G166" s="2">
        <v>1971</v>
      </c>
      <c r="H166" s="2" t="s">
        <v>85</v>
      </c>
      <c r="I166" s="2"/>
      <c r="J166" s="2"/>
      <c r="K166" s="80"/>
      <c r="L166" s="80"/>
      <c r="M166" s="80"/>
      <c r="N166" s="80"/>
      <c r="O166" s="17"/>
      <c r="P166" s="2"/>
      <c r="Q166" s="2"/>
      <c r="R166" s="74"/>
      <c r="S166" s="8"/>
      <c r="T166" s="8"/>
      <c r="U166" s="74"/>
      <c r="V166" s="5">
        <f t="shared" si="3"/>
        <v>0</v>
      </c>
    </row>
    <row r="167" spans="1:23" s="4" customFormat="1" ht="19.5" hidden="1" customHeight="1" x14ac:dyDescent="0.2">
      <c r="A167" s="54"/>
      <c r="B167" s="2"/>
      <c r="C167" s="2"/>
      <c r="D167" s="2"/>
      <c r="E167" s="50" t="s">
        <v>182</v>
      </c>
      <c r="F167" s="3" t="s">
        <v>205</v>
      </c>
      <c r="G167" s="2">
        <v>1999</v>
      </c>
      <c r="H167" s="2" t="s">
        <v>87</v>
      </c>
      <c r="I167" s="2"/>
      <c r="J167" s="2"/>
      <c r="K167" s="80"/>
      <c r="L167" s="80"/>
      <c r="M167" s="80"/>
      <c r="N167" s="80"/>
      <c r="O167" s="17"/>
      <c r="P167" s="2"/>
      <c r="Q167" s="2"/>
      <c r="R167" s="74"/>
      <c r="S167" s="8"/>
      <c r="T167" s="8"/>
      <c r="U167" s="74"/>
      <c r="V167" s="5">
        <f t="shared" si="3"/>
        <v>0</v>
      </c>
    </row>
    <row r="168" spans="1:23" s="4" customFormat="1" ht="19.5" hidden="1" customHeight="1" x14ac:dyDescent="0.2">
      <c r="A168" s="54"/>
      <c r="B168" s="2"/>
      <c r="C168" s="2"/>
      <c r="D168" s="2"/>
      <c r="E168" s="3" t="s">
        <v>132</v>
      </c>
      <c r="F168" s="3" t="s">
        <v>133</v>
      </c>
      <c r="G168" s="2">
        <v>1967</v>
      </c>
      <c r="H168" s="2" t="s">
        <v>85</v>
      </c>
      <c r="I168" s="2"/>
      <c r="J168" s="2"/>
      <c r="K168" s="80"/>
      <c r="L168" s="80"/>
      <c r="M168" s="80"/>
      <c r="N168" s="80"/>
      <c r="O168" s="17"/>
      <c r="P168" s="2"/>
      <c r="Q168" s="2"/>
      <c r="R168" s="74"/>
      <c r="S168" s="8"/>
      <c r="T168" s="8"/>
      <c r="U168" s="74"/>
      <c r="V168" s="5">
        <f t="shared" si="3"/>
        <v>0</v>
      </c>
    </row>
    <row r="169" spans="1:23" s="4" customFormat="1" ht="19.5" hidden="1" customHeight="1" x14ac:dyDescent="0.2">
      <c r="A169" s="54"/>
      <c r="B169" s="2"/>
      <c r="C169" s="2"/>
      <c r="D169" s="14"/>
      <c r="E169" s="50" t="s">
        <v>361</v>
      </c>
      <c r="F169" s="3" t="s">
        <v>152</v>
      </c>
      <c r="G169" s="2">
        <v>2002</v>
      </c>
      <c r="H169" s="2" t="s">
        <v>87</v>
      </c>
      <c r="I169" s="2"/>
      <c r="J169" s="2"/>
      <c r="K169" s="81"/>
      <c r="L169" s="81"/>
      <c r="M169" s="81"/>
      <c r="N169" s="81"/>
      <c r="O169" s="17"/>
      <c r="P169" s="2"/>
      <c r="Q169" s="2"/>
      <c r="R169" s="74"/>
      <c r="S169" s="8"/>
      <c r="T169" s="8"/>
      <c r="U169" s="74"/>
      <c r="V169" s="5">
        <f t="shared" si="3"/>
        <v>0</v>
      </c>
      <c r="W169" s="6"/>
    </row>
    <row r="170" spans="1:23" s="4" customFormat="1" ht="19.5" hidden="1" customHeight="1" x14ac:dyDescent="0.2">
      <c r="A170" s="54"/>
      <c r="B170" s="2"/>
      <c r="C170" s="2"/>
      <c r="D170" s="2"/>
      <c r="E170" s="50" t="s">
        <v>273</v>
      </c>
      <c r="F170" s="3" t="s">
        <v>172</v>
      </c>
      <c r="G170" s="2">
        <v>1982</v>
      </c>
      <c r="H170" s="2" t="s">
        <v>87</v>
      </c>
      <c r="I170" s="2"/>
      <c r="J170" s="2"/>
      <c r="K170" s="80"/>
      <c r="L170" s="80"/>
      <c r="M170" s="80"/>
      <c r="N170" s="80"/>
      <c r="O170" s="17"/>
      <c r="P170" s="2"/>
      <c r="Q170" s="2"/>
      <c r="R170" s="74"/>
      <c r="S170" s="8"/>
      <c r="T170" s="8"/>
      <c r="U170" s="74"/>
      <c r="V170" s="5">
        <f t="shared" si="3"/>
        <v>0</v>
      </c>
      <c r="W170" s="6"/>
    </row>
    <row r="171" spans="1:23" s="4" customFormat="1" ht="19.5" hidden="1" customHeight="1" x14ac:dyDescent="0.2">
      <c r="A171" s="54"/>
      <c r="B171" s="2"/>
      <c r="C171" s="2"/>
      <c r="D171" s="2"/>
      <c r="E171" s="3" t="s">
        <v>63</v>
      </c>
      <c r="F171" s="3" t="s">
        <v>59</v>
      </c>
      <c r="G171" s="2">
        <v>1991</v>
      </c>
      <c r="H171" s="2" t="s">
        <v>4</v>
      </c>
      <c r="I171" s="2"/>
      <c r="J171" s="2"/>
      <c r="K171" s="80"/>
      <c r="L171" s="80"/>
      <c r="M171" s="80"/>
      <c r="N171" s="80"/>
      <c r="O171" s="17"/>
      <c r="P171" s="2"/>
      <c r="Q171" s="2"/>
      <c r="R171" s="74"/>
      <c r="S171" s="8"/>
      <c r="T171" s="8"/>
      <c r="U171" s="74"/>
      <c r="V171" s="5">
        <f t="shared" si="3"/>
        <v>0</v>
      </c>
    </row>
    <row r="172" spans="1:23" s="4" customFormat="1" ht="19.5" hidden="1" customHeight="1" x14ac:dyDescent="0.2">
      <c r="A172" s="54"/>
      <c r="B172" s="2"/>
      <c r="C172" s="2"/>
      <c r="D172" s="2"/>
      <c r="E172" s="50" t="s">
        <v>123</v>
      </c>
      <c r="F172" s="3" t="s">
        <v>168</v>
      </c>
      <c r="G172" s="2">
        <v>1993</v>
      </c>
      <c r="H172" s="2" t="s">
        <v>87</v>
      </c>
      <c r="I172" s="2"/>
      <c r="J172" s="2"/>
      <c r="K172" s="80"/>
      <c r="L172" s="80"/>
      <c r="M172" s="80"/>
      <c r="N172" s="80"/>
      <c r="O172" s="17"/>
      <c r="P172" s="2"/>
      <c r="Q172" s="2"/>
      <c r="R172" s="74"/>
      <c r="S172" s="8"/>
      <c r="T172" s="8"/>
      <c r="U172" s="74"/>
      <c r="V172" s="5">
        <f t="shared" si="3"/>
        <v>0</v>
      </c>
    </row>
    <row r="173" spans="1:23" s="4" customFormat="1" ht="19.5" hidden="1" customHeight="1" x14ac:dyDescent="0.2">
      <c r="A173" s="54"/>
      <c r="B173" s="2"/>
      <c r="C173" s="2"/>
      <c r="D173" s="2"/>
      <c r="E173" s="13" t="s">
        <v>206</v>
      </c>
      <c r="F173" s="3" t="s">
        <v>108</v>
      </c>
      <c r="G173" s="2">
        <v>1999</v>
      </c>
      <c r="H173" s="2" t="s">
        <v>85</v>
      </c>
      <c r="I173" s="2"/>
      <c r="J173" s="2"/>
      <c r="K173" s="80"/>
      <c r="L173" s="80"/>
      <c r="M173" s="80"/>
      <c r="N173" s="80"/>
      <c r="O173" s="17"/>
      <c r="P173" s="2"/>
      <c r="Q173" s="2"/>
      <c r="R173" s="74"/>
      <c r="S173" s="8"/>
      <c r="T173" s="8"/>
      <c r="U173" s="74"/>
      <c r="V173" s="5">
        <f t="shared" si="3"/>
        <v>0</v>
      </c>
    </row>
    <row r="174" spans="1:23" s="4" customFormat="1" ht="19.5" hidden="1" customHeight="1" x14ac:dyDescent="0.2">
      <c r="A174" s="54"/>
      <c r="B174" s="2"/>
      <c r="C174" s="2"/>
      <c r="D174" s="2"/>
      <c r="E174" s="50" t="s">
        <v>183</v>
      </c>
      <c r="F174" s="3" t="s">
        <v>204</v>
      </c>
      <c r="G174" s="2">
        <v>1984</v>
      </c>
      <c r="H174" s="2" t="s">
        <v>87</v>
      </c>
      <c r="I174" s="2"/>
      <c r="J174" s="2"/>
      <c r="K174" s="80"/>
      <c r="L174" s="80"/>
      <c r="M174" s="80"/>
      <c r="N174" s="80"/>
      <c r="O174" s="17"/>
      <c r="P174" s="2"/>
      <c r="Q174" s="2"/>
      <c r="R174" s="74"/>
      <c r="S174" s="8"/>
      <c r="T174" s="8"/>
      <c r="U174" s="74"/>
      <c r="V174" s="5">
        <f t="shared" si="3"/>
        <v>0</v>
      </c>
    </row>
    <row r="175" spans="1:23" s="4" customFormat="1" ht="19.5" hidden="1" customHeight="1" x14ac:dyDescent="0.2">
      <c r="A175" s="54"/>
      <c r="B175" s="2"/>
      <c r="C175" s="2"/>
      <c r="D175" s="2"/>
      <c r="E175" s="3" t="s">
        <v>375</v>
      </c>
      <c r="F175" s="3" t="s">
        <v>350</v>
      </c>
      <c r="G175" s="2">
        <v>1964</v>
      </c>
      <c r="H175" s="2" t="s">
        <v>85</v>
      </c>
      <c r="I175" s="2"/>
      <c r="J175" s="2"/>
      <c r="K175" s="80"/>
      <c r="L175" s="80"/>
      <c r="M175" s="80"/>
      <c r="N175" s="80"/>
      <c r="O175" s="17"/>
      <c r="P175" s="2"/>
      <c r="Q175" s="2"/>
      <c r="R175" s="74"/>
      <c r="S175" s="8"/>
      <c r="T175" s="8"/>
      <c r="U175" s="74"/>
      <c r="V175" s="5">
        <f t="shared" si="3"/>
        <v>0</v>
      </c>
    </row>
    <row r="176" spans="1:23" s="4" customFormat="1" ht="19.5" hidden="1" customHeight="1" x14ac:dyDescent="0.2">
      <c r="A176" s="54"/>
      <c r="B176" s="2"/>
      <c r="C176" s="2"/>
      <c r="D176" s="2"/>
      <c r="E176" s="3" t="s">
        <v>31</v>
      </c>
      <c r="F176" s="3" t="s">
        <v>170</v>
      </c>
      <c r="G176" s="2">
        <v>1986</v>
      </c>
      <c r="H176" s="2" t="s">
        <v>4</v>
      </c>
      <c r="I176" s="2"/>
      <c r="J176" s="2"/>
      <c r="K176" s="80"/>
      <c r="L176" s="80"/>
      <c r="M176" s="80"/>
      <c r="N176" s="84"/>
      <c r="O176" s="17"/>
      <c r="P176" s="2"/>
      <c r="Q176" s="2"/>
      <c r="R176" s="74"/>
      <c r="S176" s="8"/>
      <c r="T176" s="8"/>
      <c r="U176" s="74"/>
      <c r="V176" s="5">
        <f t="shared" si="3"/>
        <v>0</v>
      </c>
    </row>
    <row r="177" spans="1:22" s="4" customFormat="1" ht="19.5" hidden="1" customHeight="1" x14ac:dyDescent="0.2">
      <c r="A177" s="54"/>
      <c r="B177" s="2"/>
      <c r="C177" s="2"/>
      <c r="D177" s="2"/>
      <c r="E177" s="3" t="s">
        <v>105</v>
      </c>
      <c r="F177" s="3" t="s">
        <v>106</v>
      </c>
      <c r="G177" s="2">
        <v>1985</v>
      </c>
      <c r="H177" s="2" t="s">
        <v>85</v>
      </c>
      <c r="I177" s="2"/>
      <c r="J177" s="2"/>
      <c r="K177" s="80"/>
      <c r="L177" s="80"/>
      <c r="M177" s="80"/>
      <c r="N177" s="80"/>
      <c r="O177" s="17"/>
      <c r="P177" s="19"/>
      <c r="Q177" s="19"/>
      <c r="R177" s="74"/>
      <c r="S177" s="8"/>
      <c r="T177" s="8"/>
      <c r="U177" s="74"/>
      <c r="V177" s="5">
        <f t="shared" si="3"/>
        <v>0</v>
      </c>
    </row>
    <row r="178" spans="1:22" s="4" customFormat="1" ht="19.5" hidden="1" customHeight="1" x14ac:dyDescent="0.2">
      <c r="A178" s="54"/>
      <c r="B178" s="2"/>
      <c r="C178" s="2"/>
      <c r="D178" s="2"/>
      <c r="E178" s="50" t="s">
        <v>541</v>
      </c>
      <c r="F178" s="3" t="s">
        <v>152</v>
      </c>
      <c r="G178" s="2">
        <v>1981</v>
      </c>
      <c r="H178" s="2" t="s">
        <v>87</v>
      </c>
      <c r="I178" s="2"/>
      <c r="J178" s="2"/>
      <c r="K178" s="81"/>
      <c r="L178" s="81"/>
      <c r="M178" s="81"/>
      <c r="N178" s="81"/>
      <c r="O178" s="34"/>
      <c r="P178" s="14"/>
      <c r="Q178" s="14"/>
      <c r="R178" s="74"/>
      <c r="S178" s="8"/>
      <c r="T178" s="8"/>
      <c r="U178" s="75"/>
      <c r="V178" s="5">
        <f t="shared" si="3"/>
        <v>0</v>
      </c>
    </row>
    <row r="179" spans="1:22" s="4" customFormat="1" ht="19.5" hidden="1" customHeight="1" x14ac:dyDescent="0.2">
      <c r="A179" s="54"/>
      <c r="B179" s="2"/>
      <c r="C179" s="2"/>
      <c r="D179" s="2"/>
      <c r="E179" s="13" t="s">
        <v>344</v>
      </c>
      <c r="F179" s="3" t="s">
        <v>135</v>
      </c>
      <c r="G179" s="2">
        <v>1991</v>
      </c>
      <c r="H179" s="2" t="s">
        <v>85</v>
      </c>
      <c r="I179" s="2"/>
      <c r="J179" s="2"/>
      <c r="K179" s="80"/>
      <c r="L179" s="80"/>
      <c r="M179" s="80"/>
      <c r="N179" s="80"/>
      <c r="O179" s="17"/>
      <c r="P179" s="2"/>
      <c r="Q179" s="2"/>
      <c r="R179" s="74"/>
      <c r="S179" s="8"/>
      <c r="T179" s="8"/>
      <c r="U179" s="74"/>
      <c r="V179" s="5">
        <f t="shared" si="3"/>
        <v>0</v>
      </c>
    </row>
    <row r="180" spans="1:22" s="4" customFormat="1" ht="19.5" hidden="1" customHeight="1" x14ac:dyDescent="0.2">
      <c r="A180" s="54"/>
      <c r="B180" s="2"/>
      <c r="C180" s="2"/>
      <c r="D180" s="27"/>
      <c r="E180" s="44" t="s">
        <v>410</v>
      </c>
      <c r="F180" s="3" t="s">
        <v>414</v>
      </c>
      <c r="G180" s="2">
        <v>2003</v>
      </c>
      <c r="H180" s="2" t="s">
        <v>87</v>
      </c>
      <c r="I180" s="2"/>
      <c r="J180" s="2"/>
      <c r="K180" s="81"/>
      <c r="L180" s="81"/>
      <c r="M180" s="81"/>
      <c r="N180" s="81"/>
      <c r="O180" s="17"/>
      <c r="P180" s="2"/>
      <c r="Q180" s="2"/>
      <c r="R180" s="74"/>
      <c r="S180" s="8"/>
      <c r="T180" s="8"/>
      <c r="U180" s="74"/>
      <c r="V180" s="5">
        <f t="shared" si="3"/>
        <v>0</v>
      </c>
    </row>
    <row r="181" spans="1:22" s="4" customFormat="1" ht="19.5" hidden="1" customHeight="1" x14ac:dyDescent="0.2">
      <c r="A181" s="54"/>
      <c r="B181" s="2"/>
      <c r="C181" s="2"/>
      <c r="D181" s="27"/>
      <c r="E181" s="44" t="s">
        <v>393</v>
      </c>
      <c r="F181" s="3" t="s">
        <v>394</v>
      </c>
      <c r="G181" s="2">
        <v>2005</v>
      </c>
      <c r="H181" s="2" t="s">
        <v>87</v>
      </c>
      <c r="I181" s="2"/>
      <c r="J181" s="2"/>
      <c r="K181" s="81"/>
      <c r="L181" s="81"/>
      <c r="M181" s="81"/>
      <c r="N181" s="81"/>
      <c r="O181" s="17"/>
      <c r="P181" s="2"/>
      <c r="Q181" s="2"/>
      <c r="R181" s="74"/>
      <c r="S181" s="8"/>
      <c r="T181" s="8"/>
      <c r="U181" s="74"/>
      <c r="V181" s="5">
        <f t="shared" si="3"/>
        <v>0</v>
      </c>
    </row>
    <row r="182" spans="1:22" s="4" customFormat="1" ht="19.5" hidden="1" customHeight="1" x14ac:dyDescent="0.2">
      <c r="A182" s="54"/>
      <c r="B182" s="2"/>
      <c r="C182" s="2"/>
      <c r="D182" s="2"/>
      <c r="E182" s="13" t="s">
        <v>90</v>
      </c>
      <c r="F182" s="3" t="s">
        <v>155</v>
      </c>
      <c r="G182" s="2">
        <v>1994</v>
      </c>
      <c r="H182" s="2" t="s">
        <v>85</v>
      </c>
      <c r="I182" s="2"/>
      <c r="J182" s="2"/>
      <c r="K182" s="80"/>
      <c r="L182" s="80"/>
      <c r="M182" s="80"/>
      <c r="N182" s="80"/>
      <c r="O182" s="17"/>
      <c r="P182" s="2"/>
      <c r="Q182" s="2"/>
      <c r="R182" s="74"/>
      <c r="S182" s="8"/>
      <c r="T182" s="8"/>
      <c r="U182" s="74"/>
      <c r="V182" s="5">
        <f t="shared" si="3"/>
        <v>0</v>
      </c>
    </row>
    <row r="183" spans="1:22" s="4" customFormat="1" ht="19.5" hidden="1" customHeight="1" x14ac:dyDescent="0.2">
      <c r="A183" s="54"/>
      <c r="B183" s="2"/>
      <c r="C183" s="2"/>
      <c r="D183" s="2"/>
      <c r="E183" s="3" t="s">
        <v>30</v>
      </c>
      <c r="F183" s="3" t="s">
        <v>166</v>
      </c>
      <c r="G183" s="2">
        <v>1987</v>
      </c>
      <c r="H183" s="2" t="s">
        <v>4</v>
      </c>
      <c r="I183" s="2"/>
      <c r="J183" s="2"/>
      <c r="K183" s="80"/>
      <c r="L183" s="80"/>
      <c r="M183" s="80"/>
      <c r="N183" s="80"/>
      <c r="O183" s="17"/>
      <c r="P183" s="2"/>
      <c r="Q183" s="2"/>
      <c r="R183" s="74"/>
      <c r="S183" s="8"/>
      <c r="T183" s="8"/>
      <c r="U183" s="74"/>
      <c r="V183" s="5">
        <f t="shared" si="3"/>
        <v>0</v>
      </c>
    </row>
    <row r="184" spans="1:22" s="4" customFormat="1" ht="19.5" hidden="1" customHeight="1" x14ac:dyDescent="0.2">
      <c r="A184" s="54"/>
      <c r="B184" s="2"/>
      <c r="C184" s="2"/>
      <c r="D184" s="2"/>
      <c r="E184" s="13" t="s">
        <v>319</v>
      </c>
      <c r="F184" s="3" t="s">
        <v>204</v>
      </c>
      <c r="G184" s="2">
        <v>1972</v>
      </c>
      <c r="H184" s="33" t="s">
        <v>85</v>
      </c>
      <c r="I184" s="33"/>
      <c r="J184" s="33"/>
      <c r="K184" s="83"/>
      <c r="L184" s="83"/>
      <c r="M184" s="83"/>
      <c r="N184" s="83"/>
      <c r="O184" s="17"/>
      <c r="P184" s="2"/>
      <c r="Q184" s="2"/>
      <c r="R184" s="74"/>
      <c r="S184" s="8"/>
      <c r="T184" s="8"/>
      <c r="U184" s="74"/>
      <c r="V184" s="5">
        <f t="shared" si="3"/>
        <v>0</v>
      </c>
    </row>
    <row r="185" spans="1:22" s="4" customFormat="1" ht="19.5" hidden="1" customHeight="1" x14ac:dyDescent="0.2">
      <c r="A185" s="54"/>
      <c r="B185" s="2"/>
      <c r="C185" s="2"/>
      <c r="D185" s="2"/>
      <c r="E185" s="24" t="s">
        <v>91</v>
      </c>
      <c r="F185" s="3" t="s">
        <v>156</v>
      </c>
      <c r="G185" s="2">
        <v>1996</v>
      </c>
      <c r="H185" s="2" t="s">
        <v>87</v>
      </c>
      <c r="I185" s="2"/>
      <c r="J185" s="2"/>
      <c r="K185" s="80"/>
      <c r="L185" s="80"/>
      <c r="M185" s="80"/>
      <c r="N185" s="80"/>
      <c r="O185" s="17"/>
      <c r="P185" s="2"/>
      <c r="Q185" s="2"/>
      <c r="R185" s="74"/>
      <c r="S185" s="8"/>
      <c r="T185" s="8"/>
      <c r="U185" s="74"/>
      <c r="V185" s="5">
        <f t="shared" si="3"/>
        <v>0</v>
      </c>
    </row>
    <row r="186" spans="1:22" s="4" customFormat="1" ht="19.5" hidden="1" customHeight="1" x14ac:dyDescent="0.2">
      <c r="A186" s="54"/>
      <c r="B186" s="2"/>
      <c r="C186" s="2"/>
      <c r="D186" s="2"/>
      <c r="E186" s="13" t="s">
        <v>79</v>
      </c>
      <c r="F186" s="3" t="s">
        <v>162</v>
      </c>
      <c r="G186" s="2">
        <v>1997</v>
      </c>
      <c r="H186" s="2" t="s">
        <v>4</v>
      </c>
      <c r="I186" s="2"/>
      <c r="J186" s="2"/>
      <c r="K186" s="80"/>
      <c r="L186" s="80"/>
      <c r="M186" s="80"/>
      <c r="N186" s="80"/>
      <c r="O186" s="17"/>
      <c r="P186" s="2"/>
      <c r="Q186" s="2"/>
      <c r="R186" s="74"/>
      <c r="S186" s="8"/>
      <c r="T186" s="8"/>
      <c r="U186" s="74"/>
      <c r="V186" s="5">
        <f t="shared" si="3"/>
        <v>0</v>
      </c>
    </row>
    <row r="187" spans="1:22" s="4" customFormat="1" ht="19.5" hidden="1" customHeight="1" x14ac:dyDescent="0.2">
      <c r="A187" s="54"/>
      <c r="B187" s="2"/>
      <c r="C187" s="2"/>
      <c r="D187" s="2"/>
      <c r="E187" s="50" t="s">
        <v>225</v>
      </c>
      <c r="F187" s="3" t="s">
        <v>226</v>
      </c>
      <c r="G187" s="2">
        <v>1969</v>
      </c>
      <c r="H187" s="2" t="s">
        <v>87</v>
      </c>
      <c r="I187" s="2"/>
      <c r="J187" s="2"/>
      <c r="K187" s="80"/>
      <c r="L187" s="80"/>
      <c r="M187" s="80"/>
      <c r="N187" s="80"/>
      <c r="O187" s="17"/>
      <c r="P187" s="2"/>
      <c r="Q187" s="2"/>
      <c r="R187" s="74"/>
      <c r="S187" s="8"/>
      <c r="T187" s="8"/>
      <c r="U187" s="74"/>
      <c r="V187" s="5">
        <f t="shared" si="3"/>
        <v>0</v>
      </c>
    </row>
    <row r="188" spans="1:22" s="4" customFormat="1" ht="19.5" hidden="1" customHeight="1" x14ac:dyDescent="0.2">
      <c r="A188" s="54"/>
      <c r="B188" s="2"/>
      <c r="C188" s="2"/>
      <c r="D188" s="2"/>
      <c r="E188" s="13" t="s">
        <v>111</v>
      </c>
      <c r="F188" s="3" t="s">
        <v>112</v>
      </c>
      <c r="G188" s="2">
        <v>1995</v>
      </c>
      <c r="H188" s="2" t="s">
        <v>85</v>
      </c>
      <c r="I188" s="2"/>
      <c r="J188" s="2"/>
      <c r="K188" s="80"/>
      <c r="L188" s="80"/>
      <c r="M188" s="80"/>
      <c r="N188" s="80"/>
      <c r="O188" s="17"/>
      <c r="P188" s="2"/>
      <c r="Q188" s="2"/>
      <c r="R188" s="74"/>
      <c r="S188" s="8"/>
      <c r="T188" s="8"/>
      <c r="U188" s="74"/>
      <c r="V188" s="5">
        <f t="shared" si="3"/>
        <v>0</v>
      </c>
    </row>
    <row r="189" spans="1:22" s="4" customFormat="1" ht="19.5" hidden="1" customHeight="1" x14ac:dyDescent="0.2">
      <c r="A189" s="54"/>
      <c r="B189" s="2"/>
      <c r="C189" s="2"/>
      <c r="D189" s="2"/>
      <c r="E189" s="50" t="s">
        <v>321</v>
      </c>
      <c r="F189" s="3" t="s">
        <v>121</v>
      </c>
      <c r="G189" s="2">
        <v>1990</v>
      </c>
      <c r="H189" s="33" t="s">
        <v>87</v>
      </c>
      <c r="I189" s="33"/>
      <c r="J189" s="33"/>
      <c r="K189" s="83"/>
      <c r="L189" s="83"/>
      <c r="M189" s="83"/>
      <c r="N189" s="83"/>
      <c r="O189" s="17"/>
      <c r="P189" s="2"/>
      <c r="Q189" s="2"/>
      <c r="R189" s="74"/>
      <c r="S189" s="8"/>
      <c r="T189" s="8"/>
      <c r="U189" s="74"/>
      <c r="V189" s="5">
        <f t="shared" si="3"/>
        <v>0</v>
      </c>
    </row>
    <row r="190" spans="1:22" s="4" customFormat="1" ht="19.5" hidden="1" customHeight="1" x14ac:dyDescent="0.2">
      <c r="A190" s="54"/>
      <c r="B190" s="2"/>
      <c r="C190" s="2"/>
      <c r="D190" s="2"/>
      <c r="E190" s="46" t="s">
        <v>217</v>
      </c>
      <c r="F190" s="3" t="s">
        <v>152</v>
      </c>
      <c r="G190" s="2">
        <v>2003</v>
      </c>
      <c r="H190" s="2" t="s">
        <v>85</v>
      </c>
      <c r="I190" s="2"/>
      <c r="J190" s="2"/>
      <c r="K190" s="80"/>
      <c r="L190" s="80"/>
      <c r="M190" s="80"/>
      <c r="N190" s="80"/>
      <c r="O190" s="2"/>
      <c r="P190" s="2"/>
      <c r="Q190" s="2"/>
      <c r="R190" s="74"/>
      <c r="S190" s="8"/>
      <c r="T190" s="8"/>
      <c r="U190" s="74"/>
      <c r="V190" s="5">
        <f t="shared" si="3"/>
        <v>0</v>
      </c>
    </row>
    <row r="191" spans="1:22" s="4" customFormat="1" ht="19.5" hidden="1" customHeight="1" x14ac:dyDescent="0.2">
      <c r="A191" s="54"/>
      <c r="B191" s="2"/>
      <c r="C191" s="2"/>
      <c r="D191" s="2"/>
      <c r="E191" s="13" t="s">
        <v>462</v>
      </c>
      <c r="F191" s="3" t="s">
        <v>152</v>
      </c>
      <c r="G191" s="2">
        <v>1972</v>
      </c>
      <c r="H191" s="2" t="s">
        <v>85</v>
      </c>
      <c r="I191" s="2"/>
      <c r="J191" s="2"/>
      <c r="K191" s="80"/>
      <c r="L191" s="80"/>
      <c r="M191" s="80"/>
      <c r="N191" s="80"/>
      <c r="O191" s="17"/>
      <c r="P191" s="2"/>
      <c r="Q191" s="2"/>
      <c r="R191" s="74"/>
      <c r="S191" s="8"/>
      <c r="T191" s="8"/>
      <c r="U191" s="74"/>
      <c r="V191" s="5">
        <f t="shared" si="3"/>
        <v>0</v>
      </c>
    </row>
    <row r="192" spans="1:22" s="4" customFormat="1" ht="19.5" hidden="1" customHeight="1" x14ac:dyDescent="0.2">
      <c r="A192" s="54"/>
      <c r="B192" s="2"/>
      <c r="C192" s="2"/>
      <c r="D192" s="2"/>
      <c r="E192" s="13" t="s">
        <v>389</v>
      </c>
      <c r="F192" s="3" t="s">
        <v>204</v>
      </c>
      <c r="G192" s="14">
        <v>1958</v>
      </c>
      <c r="H192" s="2" t="s">
        <v>85</v>
      </c>
      <c r="I192" s="2"/>
      <c r="J192" s="2"/>
      <c r="K192" s="80"/>
      <c r="L192" s="80"/>
      <c r="M192" s="80"/>
      <c r="N192" s="80"/>
      <c r="O192" s="17"/>
      <c r="P192" s="2"/>
      <c r="Q192" s="2"/>
      <c r="R192" s="74"/>
      <c r="S192" s="8"/>
      <c r="T192" s="8"/>
      <c r="U192" s="74"/>
      <c r="V192" s="5">
        <f t="shared" si="3"/>
        <v>0</v>
      </c>
    </row>
    <row r="193" spans="1:23" s="4" customFormat="1" ht="19.5" hidden="1" customHeight="1" x14ac:dyDescent="0.2">
      <c r="A193" s="54"/>
      <c r="B193" s="2"/>
      <c r="C193" s="2"/>
      <c r="D193" s="2"/>
      <c r="E193" s="13" t="s">
        <v>366</v>
      </c>
      <c r="F193" s="3" t="s">
        <v>204</v>
      </c>
      <c r="G193" s="2">
        <v>1987</v>
      </c>
      <c r="H193" s="2" t="s">
        <v>85</v>
      </c>
      <c r="I193" s="2"/>
      <c r="J193" s="2"/>
      <c r="K193" s="80"/>
      <c r="L193" s="80"/>
      <c r="M193" s="80"/>
      <c r="N193" s="80"/>
      <c r="O193" s="17"/>
      <c r="P193" s="2"/>
      <c r="Q193" s="2"/>
      <c r="R193" s="74"/>
      <c r="S193" s="8"/>
      <c r="T193" s="8"/>
      <c r="U193" s="74"/>
      <c r="V193" s="5">
        <f t="shared" ref="V193:V256" si="4">SUM(I193:U193)</f>
        <v>0</v>
      </c>
    </row>
    <row r="194" spans="1:23" s="4" customFormat="1" ht="19.5" hidden="1" customHeight="1" x14ac:dyDescent="0.2">
      <c r="A194" s="54"/>
      <c r="B194" s="2"/>
      <c r="C194" s="2"/>
      <c r="D194" s="2"/>
      <c r="E194" s="50" t="s">
        <v>19</v>
      </c>
      <c r="F194" s="3" t="s">
        <v>173</v>
      </c>
      <c r="G194" s="2">
        <v>1991</v>
      </c>
      <c r="H194" s="2" t="s">
        <v>5</v>
      </c>
      <c r="I194" s="2"/>
      <c r="J194" s="2"/>
      <c r="K194" s="80"/>
      <c r="L194" s="80"/>
      <c r="M194" s="80"/>
      <c r="N194" s="80"/>
      <c r="O194" s="17"/>
      <c r="P194" s="2"/>
      <c r="Q194" s="2"/>
      <c r="R194" s="74"/>
      <c r="S194" s="8"/>
      <c r="T194" s="8"/>
      <c r="U194" s="74"/>
      <c r="V194" s="5">
        <f t="shared" si="4"/>
        <v>0</v>
      </c>
    </row>
    <row r="195" spans="1:23" s="4" customFormat="1" ht="19.5" hidden="1" customHeight="1" x14ac:dyDescent="0.2">
      <c r="A195" s="54"/>
      <c r="B195" s="2"/>
      <c r="C195" s="2"/>
      <c r="D195" s="2"/>
      <c r="E195" s="24" t="s">
        <v>312</v>
      </c>
      <c r="F195" s="3" t="s">
        <v>174</v>
      </c>
      <c r="G195" s="2">
        <v>1996</v>
      </c>
      <c r="H195" s="2" t="s">
        <v>87</v>
      </c>
      <c r="I195" s="2"/>
      <c r="J195" s="2"/>
      <c r="K195" s="80"/>
      <c r="L195" s="80"/>
      <c r="M195" s="80"/>
      <c r="N195" s="80"/>
      <c r="O195" s="17"/>
      <c r="P195" s="2"/>
      <c r="Q195" s="2"/>
      <c r="R195" s="74"/>
      <c r="S195" s="8"/>
      <c r="T195" s="8"/>
      <c r="U195" s="74"/>
      <c r="V195" s="5">
        <f t="shared" si="4"/>
        <v>0</v>
      </c>
      <c r="W195" s="6"/>
    </row>
    <row r="196" spans="1:23" s="4" customFormat="1" ht="19.5" hidden="1" customHeight="1" x14ac:dyDescent="0.2">
      <c r="A196" s="54"/>
      <c r="B196" s="2"/>
      <c r="C196" s="2"/>
      <c r="D196" s="2"/>
      <c r="E196" s="46" t="s">
        <v>411</v>
      </c>
      <c r="F196" s="3" t="s">
        <v>120</v>
      </c>
      <c r="G196" s="2">
        <v>2005</v>
      </c>
      <c r="H196" s="2" t="s">
        <v>85</v>
      </c>
      <c r="I196" s="2"/>
      <c r="J196" s="2"/>
      <c r="K196" s="81"/>
      <c r="L196" s="81"/>
      <c r="M196" s="81"/>
      <c r="N196" s="81"/>
      <c r="O196" s="17"/>
      <c r="P196" s="2"/>
      <c r="Q196" s="2"/>
      <c r="R196" s="74"/>
      <c r="S196" s="8"/>
      <c r="T196" s="8"/>
      <c r="U196" s="74"/>
      <c r="V196" s="5">
        <f t="shared" si="4"/>
        <v>0</v>
      </c>
    </row>
    <row r="197" spans="1:23" s="4" customFormat="1" ht="19.5" hidden="1" customHeight="1" x14ac:dyDescent="0.2">
      <c r="A197" s="54"/>
      <c r="B197" s="2"/>
      <c r="C197" s="2"/>
      <c r="D197" s="2"/>
      <c r="E197" s="3" t="s">
        <v>92</v>
      </c>
      <c r="F197" s="3" t="s">
        <v>17</v>
      </c>
      <c r="G197" s="2">
        <v>1970</v>
      </c>
      <c r="H197" s="2" t="s">
        <v>85</v>
      </c>
      <c r="I197" s="2"/>
      <c r="J197" s="2"/>
      <c r="K197" s="80"/>
      <c r="L197" s="80"/>
      <c r="M197" s="80"/>
      <c r="N197" s="80"/>
      <c r="O197" s="17"/>
      <c r="P197" s="2"/>
      <c r="Q197" s="2"/>
      <c r="R197" s="74"/>
      <c r="S197" s="8"/>
      <c r="T197" s="8"/>
      <c r="U197" s="74"/>
      <c r="V197" s="5">
        <f t="shared" si="4"/>
        <v>0</v>
      </c>
      <c r="W197" s="6"/>
    </row>
    <row r="198" spans="1:23" s="4" customFormat="1" ht="19.5" hidden="1" customHeight="1" x14ac:dyDescent="0.2">
      <c r="A198" s="54"/>
      <c r="B198" s="2"/>
      <c r="C198" s="2"/>
      <c r="D198" s="2"/>
      <c r="E198" s="13" t="s">
        <v>55</v>
      </c>
      <c r="F198" s="3" t="s">
        <v>162</v>
      </c>
      <c r="G198" s="2">
        <v>1995</v>
      </c>
      <c r="H198" s="2" t="s">
        <v>4</v>
      </c>
      <c r="I198" s="2"/>
      <c r="J198" s="2"/>
      <c r="K198" s="80"/>
      <c r="L198" s="80"/>
      <c r="M198" s="80"/>
      <c r="N198" s="80"/>
      <c r="O198" s="17"/>
      <c r="P198" s="2"/>
      <c r="Q198" s="2"/>
      <c r="R198" s="74"/>
      <c r="S198" s="8"/>
      <c r="T198" s="8"/>
      <c r="U198" s="74"/>
      <c r="V198" s="5">
        <f t="shared" si="4"/>
        <v>0</v>
      </c>
    </row>
    <row r="199" spans="1:23" s="4" customFormat="1" ht="19.5" hidden="1" customHeight="1" x14ac:dyDescent="0.2">
      <c r="A199" s="54"/>
      <c r="B199" s="2"/>
      <c r="C199" s="2"/>
      <c r="D199" s="2"/>
      <c r="E199" s="13" t="s">
        <v>109</v>
      </c>
      <c r="F199" s="3" t="s">
        <v>103</v>
      </c>
      <c r="G199" s="2">
        <v>1997</v>
      </c>
      <c r="H199" s="2" t="s">
        <v>85</v>
      </c>
      <c r="I199" s="2"/>
      <c r="J199" s="2"/>
      <c r="K199" s="80"/>
      <c r="L199" s="80"/>
      <c r="M199" s="80"/>
      <c r="N199" s="80"/>
      <c r="O199" s="17"/>
      <c r="P199" s="2"/>
      <c r="Q199" s="2"/>
      <c r="R199" s="74"/>
      <c r="S199" s="8"/>
      <c r="T199" s="8"/>
      <c r="U199" s="74"/>
      <c r="V199" s="5">
        <f t="shared" si="4"/>
        <v>0</v>
      </c>
    </row>
    <row r="200" spans="1:23" s="4" customFormat="1" ht="19.5" hidden="1" customHeight="1" x14ac:dyDescent="0.2">
      <c r="A200" s="54"/>
      <c r="B200" s="2"/>
      <c r="C200" s="2"/>
      <c r="D200" s="2"/>
      <c r="E200" s="3" t="s">
        <v>484</v>
      </c>
      <c r="F200" s="3" t="s">
        <v>169</v>
      </c>
      <c r="G200" s="2">
        <v>1968</v>
      </c>
      <c r="H200" s="2" t="s">
        <v>85</v>
      </c>
      <c r="I200" s="2"/>
      <c r="J200" s="2"/>
      <c r="K200" s="80"/>
      <c r="L200" s="80"/>
      <c r="M200" s="80"/>
      <c r="N200" s="80"/>
      <c r="O200" s="17"/>
      <c r="P200" s="2"/>
      <c r="Q200" s="2"/>
      <c r="R200" s="74"/>
      <c r="S200" s="8"/>
      <c r="T200" s="8"/>
      <c r="U200" s="74"/>
      <c r="V200" s="5">
        <f t="shared" si="4"/>
        <v>0</v>
      </c>
    </row>
    <row r="201" spans="1:23" s="4" customFormat="1" ht="19.5" hidden="1" customHeight="1" x14ac:dyDescent="0.2">
      <c r="A201" s="54"/>
      <c r="B201" s="2"/>
      <c r="C201" s="2"/>
      <c r="D201" s="2"/>
      <c r="E201" s="38" t="s">
        <v>316</v>
      </c>
      <c r="F201" s="3" t="s">
        <v>169</v>
      </c>
      <c r="G201" s="2">
        <v>2001</v>
      </c>
      <c r="H201" s="2" t="s">
        <v>85</v>
      </c>
      <c r="I201" s="2"/>
      <c r="J201" s="2"/>
      <c r="K201" s="81"/>
      <c r="L201" s="81"/>
      <c r="M201" s="81"/>
      <c r="N201" s="81"/>
      <c r="O201" s="17"/>
      <c r="P201" s="2"/>
      <c r="Q201" s="2"/>
      <c r="R201" s="74"/>
      <c r="S201" s="8"/>
      <c r="T201" s="8"/>
      <c r="U201" s="74"/>
      <c r="V201" s="5">
        <f t="shared" si="4"/>
        <v>0</v>
      </c>
    </row>
    <row r="202" spans="1:23" s="4" customFormat="1" ht="19.5" hidden="1" customHeight="1" x14ac:dyDescent="0.2">
      <c r="A202" s="54"/>
      <c r="B202" s="2"/>
      <c r="C202" s="2"/>
      <c r="D202" s="41"/>
      <c r="E202" s="38" t="s">
        <v>313</v>
      </c>
      <c r="F202" s="3" t="s">
        <v>169</v>
      </c>
      <c r="G202" s="2">
        <v>2001</v>
      </c>
      <c r="H202" s="2" t="s">
        <v>85</v>
      </c>
      <c r="I202" s="2"/>
      <c r="J202" s="2"/>
      <c r="K202" s="80"/>
      <c r="L202" s="80"/>
      <c r="M202" s="80"/>
      <c r="N202" s="80"/>
      <c r="O202" s="17"/>
      <c r="P202" s="2"/>
      <c r="Q202" s="2"/>
      <c r="R202" s="74"/>
      <c r="S202" s="8"/>
      <c r="T202" s="8"/>
      <c r="U202" s="74"/>
      <c r="V202" s="5">
        <f t="shared" si="4"/>
        <v>0</v>
      </c>
    </row>
    <row r="203" spans="1:23" s="4" customFormat="1" ht="19.5" hidden="1" customHeight="1" x14ac:dyDescent="0.2">
      <c r="A203" s="54"/>
      <c r="B203" s="2"/>
      <c r="C203" s="2"/>
      <c r="D203" s="2"/>
      <c r="E203" s="50" t="s">
        <v>113</v>
      </c>
      <c r="F203" s="3" t="s">
        <v>203</v>
      </c>
      <c r="G203" s="2">
        <v>1992</v>
      </c>
      <c r="H203" s="2" t="s">
        <v>87</v>
      </c>
      <c r="I203" s="2"/>
      <c r="J203" s="2"/>
      <c r="K203" s="80"/>
      <c r="L203" s="80"/>
      <c r="M203" s="80"/>
      <c r="N203" s="80"/>
      <c r="O203" s="17"/>
      <c r="P203" s="2"/>
      <c r="Q203" s="2"/>
      <c r="R203" s="74"/>
      <c r="S203" s="8"/>
      <c r="T203" s="8"/>
      <c r="U203" s="74"/>
      <c r="V203" s="5">
        <f t="shared" si="4"/>
        <v>0</v>
      </c>
    </row>
    <row r="204" spans="1:23" s="4" customFormat="1" ht="19.5" hidden="1" customHeight="1" x14ac:dyDescent="0.2">
      <c r="A204" s="54"/>
      <c r="B204" s="2"/>
      <c r="C204" s="2"/>
      <c r="D204" s="2"/>
      <c r="E204" s="24" t="s">
        <v>44</v>
      </c>
      <c r="F204" s="3" t="s">
        <v>173</v>
      </c>
      <c r="G204" s="2">
        <v>1997</v>
      </c>
      <c r="H204" s="2" t="s">
        <v>5</v>
      </c>
      <c r="I204" s="2"/>
      <c r="J204" s="2"/>
      <c r="K204" s="80"/>
      <c r="L204" s="80"/>
      <c r="M204" s="80"/>
      <c r="N204" s="80"/>
      <c r="O204" s="17"/>
      <c r="P204" s="2"/>
      <c r="Q204" s="2"/>
      <c r="R204" s="74"/>
      <c r="S204" s="8"/>
      <c r="T204" s="8"/>
      <c r="U204" s="74"/>
      <c r="V204" s="5">
        <f t="shared" si="4"/>
        <v>0</v>
      </c>
    </row>
    <row r="205" spans="1:23" s="4" customFormat="1" ht="19.5" hidden="1" customHeight="1" x14ac:dyDescent="0.2">
      <c r="A205" s="54"/>
      <c r="B205" s="2"/>
      <c r="C205" s="2"/>
      <c r="D205" s="2"/>
      <c r="E205" s="28" t="s">
        <v>306</v>
      </c>
      <c r="F205" s="28" t="s">
        <v>307</v>
      </c>
      <c r="G205" s="2">
        <v>1993</v>
      </c>
      <c r="H205" s="27" t="s">
        <v>85</v>
      </c>
      <c r="I205" s="27"/>
      <c r="J205" s="27"/>
      <c r="K205" s="82"/>
      <c r="L205" s="82"/>
      <c r="M205" s="82"/>
      <c r="N205" s="82"/>
      <c r="O205" s="17"/>
      <c r="P205" s="2"/>
      <c r="Q205" s="2"/>
      <c r="R205" s="74"/>
      <c r="S205" s="8"/>
      <c r="T205" s="8"/>
      <c r="U205" s="74"/>
      <c r="V205" s="5">
        <f t="shared" si="4"/>
        <v>0</v>
      </c>
    </row>
    <row r="206" spans="1:23" s="4" customFormat="1" ht="19.5" hidden="1" customHeight="1" x14ac:dyDescent="0.2">
      <c r="A206" s="54"/>
      <c r="B206" s="2"/>
      <c r="C206" s="2"/>
      <c r="D206" s="2"/>
      <c r="E206" s="55" t="s">
        <v>587</v>
      </c>
      <c r="F206" s="53" t="s">
        <v>120</v>
      </c>
      <c r="G206" s="2">
        <v>2004</v>
      </c>
      <c r="H206" s="54" t="s">
        <v>85</v>
      </c>
      <c r="I206" s="2"/>
      <c r="J206" s="2"/>
      <c r="K206" s="80"/>
      <c r="L206" s="80"/>
      <c r="M206" s="80"/>
      <c r="N206" s="80"/>
      <c r="O206" s="17"/>
      <c r="P206" s="2"/>
      <c r="Q206" s="2"/>
      <c r="R206" s="74"/>
      <c r="S206" s="8"/>
      <c r="T206" s="8"/>
      <c r="U206" s="74"/>
      <c r="V206" s="5">
        <f t="shared" si="4"/>
        <v>0</v>
      </c>
    </row>
    <row r="207" spans="1:23" s="4" customFormat="1" ht="19.5" hidden="1" customHeight="1" x14ac:dyDescent="0.2">
      <c r="A207" s="54"/>
      <c r="B207" s="2"/>
      <c r="C207" s="2"/>
      <c r="D207" s="2"/>
      <c r="E207" s="3" t="s">
        <v>228</v>
      </c>
      <c r="F207" s="3" t="s">
        <v>229</v>
      </c>
      <c r="G207" s="2">
        <v>1991</v>
      </c>
      <c r="H207" s="2" t="s">
        <v>85</v>
      </c>
      <c r="I207" s="2"/>
      <c r="J207" s="2"/>
      <c r="K207" s="80"/>
      <c r="L207" s="80"/>
      <c r="M207" s="80"/>
      <c r="N207" s="80"/>
      <c r="O207" s="17"/>
      <c r="P207" s="2"/>
      <c r="Q207" s="2"/>
      <c r="R207" s="74"/>
      <c r="S207" s="8"/>
      <c r="T207" s="8"/>
      <c r="U207" s="74"/>
      <c r="V207" s="5">
        <f t="shared" si="4"/>
        <v>0</v>
      </c>
    </row>
    <row r="208" spans="1:23" s="4" customFormat="1" ht="19.5" hidden="1" customHeight="1" x14ac:dyDescent="0.2">
      <c r="A208" s="54"/>
      <c r="B208" s="2"/>
      <c r="C208" s="2"/>
      <c r="D208" s="2"/>
      <c r="E208" s="46" t="s">
        <v>322</v>
      </c>
      <c r="F208" s="3" t="s">
        <v>129</v>
      </c>
      <c r="G208" s="2">
        <v>2004</v>
      </c>
      <c r="H208" s="33" t="s">
        <v>85</v>
      </c>
      <c r="I208" s="33"/>
      <c r="J208" s="33"/>
      <c r="K208" s="83"/>
      <c r="L208" s="83"/>
      <c r="M208" s="83"/>
      <c r="N208" s="83"/>
      <c r="O208" s="17"/>
      <c r="P208" s="2"/>
      <c r="Q208" s="2"/>
      <c r="R208" s="74"/>
      <c r="S208" s="8"/>
      <c r="T208" s="8"/>
      <c r="U208" s="74"/>
      <c r="V208" s="5">
        <f t="shared" si="4"/>
        <v>0</v>
      </c>
    </row>
    <row r="209" spans="1:22" s="4" customFormat="1" ht="19.5" hidden="1" customHeight="1" x14ac:dyDescent="0.2">
      <c r="A209" s="54"/>
      <c r="B209" s="2"/>
      <c r="C209" s="2"/>
      <c r="D209" s="14"/>
      <c r="E209" s="50" t="s">
        <v>397</v>
      </c>
      <c r="F209" s="3" t="s">
        <v>129</v>
      </c>
      <c r="G209" s="2">
        <v>2002</v>
      </c>
      <c r="H209" s="2" t="s">
        <v>87</v>
      </c>
      <c r="I209" s="2"/>
      <c r="J209" s="2"/>
      <c r="K209" s="80"/>
      <c r="L209" s="80"/>
      <c r="M209" s="80"/>
      <c r="N209" s="80"/>
      <c r="O209" s="17"/>
      <c r="P209" s="2"/>
      <c r="Q209" s="2"/>
      <c r="R209" s="74"/>
      <c r="S209" s="8"/>
      <c r="T209" s="8"/>
      <c r="U209" s="75"/>
      <c r="V209" s="5">
        <f t="shared" si="4"/>
        <v>0</v>
      </c>
    </row>
    <row r="210" spans="1:22" s="4" customFormat="1" ht="19.5" hidden="1" customHeight="1" x14ac:dyDescent="0.2">
      <c r="A210" s="54"/>
      <c r="B210" s="2"/>
      <c r="C210" s="2"/>
      <c r="D210" s="2"/>
      <c r="E210" s="46" t="s">
        <v>323</v>
      </c>
      <c r="F210" s="3" t="s">
        <v>204</v>
      </c>
      <c r="G210" s="2">
        <v>2004</v>
      </c>
      <c r="H210" s="33" t="s">
        <v>85</v>
      </c>
      <c r="I210" s="33"/>
      <c r="J210" s="33"/>
      <c r="K210" s="83"/>
      <c r="L210" s="83"/>
      <c r="M210" s="83"/>
      <c r="N210" s="83"/>
      <c r="O210" s="17"/>
      <c r="P210" s="2"/>
      <c r="Q210" s="2"/>
      <c r="R210" s="74"/>
      <c r="S210" s="8"/>
      <c r="T210" s="8"/>
      <c r="U210" s="74"/>
      <c r="V210" s="5">
        <f t="shared" si="4"/>
        <v>0</v>
      </c>
    </row>
    <row r="211" spans="1:22" s="4" customFormat="1" ht="19.5" hidden="1" customHeight="1" x14ac:dyDescent="0.2">
      <c r="A211" s="54"/>
      <c r="B211" s="2"/>
      <c r="C211" s="2"/>
      <c r="D211" s="2"/>
      <c r="E211" s="13" t="s">
        <v>236</v>
      </c>
      <c r="F211" s="3" t="s">
        <v>152</v>
      </c>
      <c r="G211" s="2">
        <v>1958</v>
      </c>
      <c r="H211" s="2" t="s">
        <v>85</v>
      </c>
      <c r="I211" s="2"/>
      <c r="J211" s="2"/>
      <c r="K211" s="80"/>
      <c r="L211" s="80"/>
      <c r="M211" s="80"/>
      <c r="N211" s="80"/>
      <c r="O211" s="17"/>
      <c r="P211" s="2"/>
      <c r="Q211" s="2"/>
      <c r="R211" s="74"/>
      <c r="S211" s="8"/>
      <c r="T211" s="8"/>
      <c r="U211" s="74"/>
      <c r="V211" s="5">
        <f t="shared" si="4"/>
        <v>0</v>
      </c>
    </row>
    <row r="212" spans="1:22" s="4" customFormat="1" ht="19.5" hidden="1" customHeight="1" x14ac:dyDescent="0.2">
      <c r="A212" s="54"/>
      <c r="B212" s="2"/>
      <c r="C212" s="2"/>
      <c r="D212" s="2"/>
      <c r="E212" s="46" t="s">
        <v>356</v>
      </c>
      <c r="F212" s="3" t="s">
        <v>205</v>
      </c>
      <c r="G212" s="2">
        <v>2003</v>
      </c>
      <c r="H212" s="2" t="s">
        <v>85</v>
      </c>
      <c r="I212" s="2"/>
      <c r="J212" s="2"/>
      <c r="K212" s="80"/>
      <c r="L212" s="80"/>
      <c r="M212" s="80"/>
      <c r="N212" s="80"/>
      <c r="O212" s="17"/>
      <c r="P212" s="2"/>
      <c r="Q212" s="2"/>
      <c r="R212" s="74"/>
      <c r="S212" s="8"/>
      <c r="T212" s="8"/>
      <c r="U212" s="74"/>
      <c r="V212" s="5">
        <f t="shared" si="4"/>
        <v>0</v>
      </c>
    </row>
    <row r="213" spans="1:22" s="4" customFormat="1" ht="19.5" hidden="1" customHeight="1" x14ac:dyDescent="0.2">
      <c r="A213" s="54"/>
      <c r="B213" s="2"/>
      <c r="C213" s="2"/>
      <c r="D213" s="2"/>
      <c r="E213" s="3" t="s">
        <v>483</v>
      </c>
      <c r="F213" s="3" t="s">
        <v>174</v>
      </c>
      <c r="G213" s="2">
        <v>1969</v>
      </c>
      <c r="H213" s="2" t="s">
        <v>85</v>
      </c>
      <c r="I213" s="2"/>
      <c r="J213" s="2"/>
      <c r="K213" s="80"/>
      <c r="L213" s="80"/>
      <c r="M213" s="80"/>
      <c r="N213" s="80"/>
      <c r="O213" s="17"/>
      <c r="P213" s="2"/>
      <c r="Q213" s="2"/>
      <c r="R213" s="74"/>
      <c r="S213" s="8"/>
      <c r="T213" s="8"/>
      <c r="U213" s="74"/>
      <c r="V213" s="5">
        <f t="shared" si="4"/>
        <v>0</v>
      </c>
    </row>
    <row r="214" spans="1:22" s="4" customFormat="1" ht="19.5" hidden="1" customHeight="1" x14ac:dyDescent="0.2">
      <c r="A214" s="54"/>
      <c r="B214" s="2"/>
      <c r="C214" s="2"/>
      <c r="D214" s="2"/>
      <c r="E214" s="13" t="s">
        <v>237</v>
      </c>
      <c r="F214" s="3" t="s">
        <v>112</v>
      </c>
      <c r="G214" s="2">
        <v>1998</v>
      </c>
      <c r="H214" s="2" t="s">
        <v>85</v>
      </c>
      <c r="I214" s="2"/>
      <c r="J214" s="2"/>
      <c r="K214" s="80"/>
      <c r="L214" s="80"/>
      <c r="M214" s="80"/>
      <c r="N214" s="80"/>
      <c r="O214" s="17"/>
      <c r="P214" s="2"/>
      <c r="Q214" s="2"/>
      <c r="R214" s="74"/>
      <c r="S214" s="8"/>
      <c r="T214" s="8"/>
      <c r="U214" s="74"/>
      <c r="V214" s="5">
        <f t="shared" si="4"/>
        <v>0</v>
      </c>
    </row>
    <row r="215" spans="1:22" s="4" customFormat="1" ht="19.5" hidden="1" customHeight="1" x14ac:dyDescent="0.2">
      <c r="A215" s="54"/>
      <c r="B215" s="2"/>
      <c r="C215" s="2"/>
      <c r="D215" s="2"/>
      <c r="E215" s="3" t="s">
        <v>136</v>
      </c>
      <c r="F215" s="3" t="s">
        <v>112</v>
      </c>
      <c r="G215" s="2">
        <v>1979</v>
      </c>
      <c r="H215" s="2" t="s">
        <v>85</v>
      </c>
      <c r="I215" s="2"/>
      <c r="J215" s="2"/>
      <c r="K215" s="80"/>
      <c r="L215" s="80"/>
      <c r="M215" s="80"/>
      <c r="N215" s="81"/>
      <c r="O215" s="17"/>
      <c r="P215" s="2"/>
      <c r="Q215" s="2"/>
      <c r="R215" s="74"/>
      <c r="S215" s="8"/>
      <c r="T215" s="8"/>
      <c r="U215" s="74"/>
      <c r="V215" s="5">
        <f t="shared" si="4"/>
        <v>0</v>
      </c>
    </row>
    <row r="216" spans="1:22" s="4" customFormat="1" ht="19.5" hidden="1" customHeight="1" x14ac:dyDescent="0.2">
      <c r="A216" s="54"/>
      <c r="B216" s="2"/>
      <c r="C216" s="2"/>
      <c r="D216" s="2"/>
      <c r="E216" s="46" t="s">
        <v>285</v>
      </c>
      <c r="F216" s="3" t="s">
        <v>175</v>
      </c>
      <c r="G216" s="2">
        <v>2003</v>
      </c>
      <c r="H216" s="2" t="s">
        <v>85</v>
      </c>
      <c r="I216" s="2"/>
      <c r="J216" s="2"/>
      <c r="K216" s="80"/>
      <c r="L216" s="80"/>
      <c r="M216" s="80"/>
      <c r="N216" s="80"/>
      <c r="O216" s="17"/>
      <c r="P216" s="2"/>
      <c r="Q216" s="2"/>
      <c r="R216" s="74"/>
      <c r="S216" s="8"/>
      <c r="T216" s="8"/>
      <c r="U216" s="74"/>
      <c r="V216" s="5">
        <f t="shared" si="4"/>
        <v>0</v>
      </c>
    </row>
    <row r="217" spans="1:22" s="4" customFormat="1" ht="19.5" hidden="1" customHeight="1" x14ac:dyDescent="0.2">
      <c r="A217" s="54"/>
      <c r="B217" s="2"/>
      <c r="C217" s="2"/>
      <c r="D217" s="2"/>
      <c r="E217" s="50" t="s">
        <v>114</v>
      </c>
      <c r="F217" s="3" t="s">
        <v>104</v>
      </c>
      <c r="G217" s="2">
        <v>1982</v>
      </c>
      <c r="H217" s="2" t="s">
        <v>85</v>
      </c>
      <c r="I217" s="2"/>
      <c r="J217" s="2"/>
      <c r="K217" s="81"/>
      <c r="L217" s="81"/>
      <c r="M217" s="81"/>
      <c r="N217" s="81"/>
      <c r="O217" s="17"/>
      <c r="P217" s="2"/>
      <c r="Q217" s="2"/>
      <c r="R217" s="74"/>
      <c r="S217" s="8"/>
      <c r="T217" s="8"/>
      <c r="U217" s="74"/>
      <c r="V217" s="5">
        <f t="shared" si="4"/>
        <v>0</v>
      </c>
    </row>
    <row r="218" spans="1:22" s="4" customFormat="1" ht="19.5" hidden="1" customHeight="1" x14ac:dyDescent="0.2">
      <c r="A218" s="54"/>
      <c r="B218" s="2"/>
      <c r="C218" s="2"/>
      <c r="D218" s="2"/>
      <c r="E218" s="24" t="s">
        <v>234</v>
      </c>
      <c r="F218" s="3" t="s">
        <v>235</v>
      </c>
      <c r="G218" s="2">
        <v>1995</v>
      </c>
      <c r="H218" s="2" t="s">
        <v>87</v>
      </c>
      <c r="I218" s="2"/>
      <c r="J218" s="2"/>
      <c r="K218" s="80"/>
      <c r="L218" s="80"/>
      <c r="M218" s="80"/>
      <c r="N218" s="80"/>
      <c r="O218" s="17"/>
      <c r="P218" s="2"/>
      <c r="Q218" s="2"/>
      <c r="R218" s="74"/>
      <c r="S218" s="8"/>
      <c r="T218" s="8"/>
      <c r="U218" s="74"/>
      <c r="V218" s="5">
        <f t="shared" si="4"/>
        <v>0</v>
      </c>
    </row>
    <row r="219" spans="1:22" s="4" customFormat="1" ht="19.5" hidden="1" customHeight="1" x14ac:dyDescent="0.2">
      <c r="A219" s="54"/>
      <c r="B219" s="2"/>
      <c r="C219" s="2"/>
      <c r="D219" s="2"/>
      <c r="E219" s="13" t="s">
        <v>220</v>
      </c>
      <c r="F219" s="3" t="s">
        <v>221</v>
      </c>
      <c r="G219" s="2">
        <v>1997</v>
      </c>
      <c r="H219" s="2" t="s">
        <v>85</v>
      </c>
      <c r="I219" s="2"/>
      <c r="J219" s="2"/>
      <c r="K219" s="80"/>
      <c r="L219" s="80"/>
      <c r="M219" s="80"/>
      <c r="N219" s="80"/>
      <c r="O219" s="17"/>
      <c r="P219" s="2"/>
      <c r="Q219" s="2"/>
      <c r="R219" s="74"/>
      <c r="S219" s="8"/>
      <c r="T219" s="8"/>
      <c r="U219" s="74"/>
      <c r="V219" s="5">
        <f t="shared" si="4"/>
        <v>0</v>
      </c>
    </row>
    <row r="220" spans="1:22" s="4" customFormat="1" ht="19.5" hidden="1" customHeight="1" x14ac:dyDescent="0.2">
      <c r="A220" s="54"/>
      <c r="B220" s="2"/>
      <c r="C220" s="2"/>
      <c r="D220" s="2"/>
      <c r="E220" s="3" t="s">
        <v>72</v>
      </c>
      <c r="F220" s="3" t="s">
        <v>73</v>
      </c>
      <c r="G220" s="2">
        <v>1991</v>
      </c>
      <c r="H220" s="2" t="s">
        <v>4</v>
      </c>
      <c r="I220" s="2"/>
      <c r="J220" s="2"/>
      <c r="K220" s="80"/>
      <c r="L220" s="80"/>
      <c r="M220" s="80"/>
      <c r="N220" s="80"/>
      <c r="O220" s="17"/>
      <c r="P220" s="2"/>
      <c r="Q220" s="2"/>
      <c r="R220" s="74"/>
      <c r="S220" s="8"/>
      <c r="T220" s="8"/>
      <c r="U220" s="74"/>
      <c r="V220" s="5">
        <f t="shared" si="4"/>
        <v>0</v>
      </c>
    </row>
    <row r="221" spans="1:22" s="4" customFormat="1" ht="19.5" hidden="1" customHeight="1" x14ac:dyDescent="0.2">
      <c r="A221" s="54"/>
      <c r="B221" s="2"/>
      <c r="C221" s="2"/>
      <c r="D221" s="2"/>
      <c r="E221" s="3" t="s">
        <v>11</v>
      </c>
      <c r="F221" s="3" t="s">
        <v>103</v>
      </c>
      <c r="G221" s="2">
        <v>1987</v>
      </c>
      <c r="H221" s="2" t="s">
        <v>4</v>
      </c>
      <c r="I221" s="2"/>
      <c r="J221" s="2"/>
      <c r="K221" s="80"/>
      <c r="L221" s="80"/>
      <c r="M221" s="80"/>
      <c r="N221" s="80"/>
      <c r="O221" s="17"/>
      <c r="P221" s="2"/>
      <c r="Q221" s="2"/>
      <c r="R221" s="74"/>
      <c r="S221" s="8"/>
      <c r="T221" s="8"/>
      <c r="U221" s="74"/>
      <c r="V221" s="5">
        <f t="shared" si="4"/>
        <v>0</v>
      </c>
    </row>
    <row r="222" spans="1:22" s="4" customFormat="1" ht="19.5" hidden="1" customHeight="1" x14ac:dyDescent="0.2">
      <c r="A222" s="54"/>
      <c r="B222" s="2"/>
      <c r="C222" s="2"/>
      <c r="D222" s="2"/>
      <c r="E222" s="50" t="s">
        <v>54</v>
      </c>
      <c r="F222" s="3" t="s">
        <v>103</v>
      </c>
      <c r="G222" s="2">
        <v>1982</v>
      </c>
      <c r="H222" s="2" t="s">
        <v>5</v>
      </c>
      <c r="I222" s="2"/>
      <c r="J222" s="2"/>
      <c r="K222" s="80"/>
      <c r="L222" s="80"/>
      <c r="M222" s="80"/>
      <c r="N222" s="80"/>
      <c r="O222" s="17"/>
      <c r="P222" s="2"/>
      <c r="Q222" s="2"/>
      <c r="R222" s="74"/>
      <c r="S222" s="8"/>
      <c r="T222" s="8"/>
      <c r="U222" s="74"/>
      <c r="V222" s="5">
        <f t="shared" si="4"/>
        <v>0</v>
      </c>
    </row>
    <row r="223" spans="1:22" s="4" customFormat="1" ht="19.5" hidden="1" customHeight="1" x14ac:dyDescent="0.2">
      <c r="A223" s="54"/>
      <c r="B223" s="2"/>
      <c r="C223" s="2"/>
      <c r="D223" s="2"/>
      <c r="E223" s="55" t="s">
        <v>505</v>
      </c>
      <c r="F223" s="53" t="s">
        <v>229</v>
      </c>
      <c r="G223" s="2">
        <v>2005</v>
      </c>
      <c r="H223" s="54" t="s">
        <v>85</v>
      </c>
      <c r="I223" s="2"/>
      <c r="J223" s="2"/>
      <c r="K223" s="80"/>
      <c r="L223" s="80"/>
      <c r="M223" s="80"/>
      <c r="N223" s="80"/>
      <c r="O223" s="17"/>
      <c r="P223" s="2"/>
      <c r="Q223" s="2"/>
      <c r="R223" s="74"/>
      <c r="S223" s="8"/>
      <c r="T223" s="8"/>
      <c r="U223" s="74"/>
      <c r="V223" s="5">
        <f t="shared" si="4"/>
        <v>0</v>
      </c>
    </row>
    <row r="224" spans="1:22" s="4" customFormat="1" ht="19.5" hidden="1" customHeight="1" x14ac:dyDescent="0.2">
      <c r="A224" s="54"/>
      <c r="B224" s="2"/>
      <c r="C224" s="2"/>
      <c r="D224" s="2"/>
      <c r="E224" s="50" t="s">
        <v>18</v>
      </c>
      <c r="F224" s="3" t="s">
        <v>133</v>
      </c>
      <c r="G224" s="2">
        <v>1986</v>
      </c>
      <c r="H224" s="2" t="s">
        <v>5</v>
      </c>
      <c r="I224" s="2"/>
      <c r="J224" s="2"/>
      <c r="K224" s="80"/>
      <c r="L224" s="80"/>
      <c r="M224" s="80"/>
      <c r="N224" s="80"/>
      <c r="O224" s="17"/>
      <c r="P224" s="2"/>
      <c r="Q224" s="2"/>
      <c r="R224" s="74"/>
      <c r="S224" s="8"/>
      <c r="T224" s="8"/>
      <c r="U224" s="74"/>
      <c r="V224" s="5">
        <f t="shared" si="4"/>
        <v>0</v>
      </c>
    </row>
    <row r="225" spans="1:23" s="4" customFormat="1" ht="19.5" hidden="1" customHeight="1" x14ac:dyDescent="0.2">
      <c r="A225" s="54"/>
      <c r="B225" s="2"/>
      <c r="C225" s="2"/>
      <c r="D225" s="2"/>
      <c r="E225" s="46" t="s">
        <v>355</v>
      </c>
      <c r="F225" s="3" t="s">
        <v>158</v>
      </c>
      <c r="G225" s="2">
        <v>2004</v>
      </c>
      <c r="H225" s="14" t="s">
        <v>85</v>
      </c>
      <c r="I225" s="14"/>
      <c r="J225" s="14"/>
      <c r="K225" s="79"/>
      <c r="L225" s="79"/>
      <c r="M225" s="79"/>
      <c r="N225" s="79"/>
      <c r="O225" s="17"/>
      <c r="P225" s="2"/>
      <c r="Q225" s="2"/>
      <c r="R225" s="74"/>
      <c r="S225" s="8"/>
      <c r="T225" s="8"/>
      <c r="U225" s="74"/>
      <c r="V225" s="5">
        <f t="shared" si="4"/>
        <v>0</v>
      </c>
    </row>
    <row r="226" spans="1:23" s="4" customFormat="1" ht="19.5" hidden="1" customHeight="1" x14ac:dyDescent="0.2">
      <c r="A226" s="54"/>
      <c r="B226" s="2"/>
      <c r="C226" s="2"/>
      <c r="D226" s="2"/>
      <c r="E226" s="3" t="s">
        <v>42</v>
      </c>
      <c r="F226" s="3" t="s">
        <v>158</v>
      </c>
      <c r="G226" s="2">
        <v>1971</v>
      </c>
      <c r="H226" s="2" t="s">
        <v>4</v>
      </c>
      <c r="I226" s="2"/>
      <c r="J226" s="2"/>
      <c r="K226" s="80"/>
      <c r="L226" s="80"/>
      <c r="M226" s="80"/>
      <c r="N226" s="80"/>
      <c r="O226" s="17"/>
      <c r="P226" s="2"/>
      <c r="Q226" s="2"/>
      <c r="R226" s="74"/>
      <c r="S226" s="8"/>
      <c r="T226" s="8"/>
      <c r="U226" s="74"/>
      <c r="V226" s="5">
        <f t="shared" si="4"/>
        <v>0</v>
      </c>
      <c r="W226" s="6"/>
    </row>
    <row r="227" spans="1:23" s="4" customFormat="1" ht="19.5" hidden="1" customHeight="1" x14ac:dyDescent="0.2">
      <c r="A227" s="54"/>
      <c r="B227" s="2"/>
      <c r="C227" s="2"/>
      <c r="D227" s="2"/>
      <c r="E227" s="50" t="s">
        <v>282</v>
      </c>
      <c r="F227" s="3" t="s">
        <v>112</v>
      </c>
      <c r="G227" s="2">
        <v>1999</v>
      </c>
      <c r="H227" s="2" t="s">
        <v>87</v>
      </c>
      <c r="I227" s="2"/>
      <c r="J227" s="2"/>
      <c r="K227" s="80"/>
      <c r="L227" s="80"/>
      <c r="M227" s="80"/>
      <c r="N227" s="80"/>
      <c r="O227" s="17"/>
      <c r="P227" s="2"/>
      <c r="Q227" s="2"/>
      <c r="R227" s="74"/>
      <c r="S227" s="8"/>
      <c r="T227" s="8"/>
      <c r="U227" s="74"/>
      <c r="V227" s="5">
        <f t="shared" si="4"/>
        <v>0</v>
      </c>
    </row>
    <row r="228" spans="1:23" s="4" customFormat="1" ht="19.5" hidden="1" customHeight="1" x14ac:dyDescent="0.2">
      <c r="A228" s="54"/>
      <c r="B228" s="2"/>
      <c r="C228" s="2"/>
      <c r="D228" s="2"/>
      <c r="E228" s="3" t="s">
        <v>380</v>
      </c>
      <c r="F228" s="3" t="s">
        <v>350</v>
      </c>
      <c r="G228" s="2">
        <v>1978</v>
      </c>
      <c r="H228" s="2" t="s">
        <v>85</v>
      </c>
      <c r="I228" s="2"/>
      <c r="J228" s="2"/>
      <c r="K228" s="80"/>
      <c r="L228" s="80"/>
      <c r="M228" s="80"/>
      <c r="N228" s="80"/>
      <c r="O228" s="17"/>
      <c r="P228" s="2"/>
      <c r="Q228" s="2"/>
      <c r="R228" s="74"/>
      <c r="S228" s="8"/>
      <c r="T228" s="8"/>
      <c r="U228" s="74"/>
      <c r="V228" s="5">
        <f t="shared" si="4"/>
        <v>0</v>
      </c>
    </row>
    <row r="229" spans="1:23" s="4" customFormat="1" ht="19.5" hidden="1" customHeight="1" x14ac:dyDescent="0.2">
      <c r="A229" s="54"/>
      <c r="B229" s="2"/>
      <c r="C229" s="2"/>
      <c r="D229" s="2"/>
      <c r="E229" s="3" t="s">
        <v>6</v>
      </c>
      <c r="F229" s="3" t="s">
        <v>177</v>
      </c>
      <c r="G229" s="2">
        <v>1985</v>
      </c>
      <c r="H229" s="2" t="s">
        <v>4</v>
      </c>
      <c r="I229" s="2"/>
      <c r="J229" s="2"/>
      <c r="K229" s="80"/>
      <c r="L229" s="80"/>
      <c r="M229" s="80"/>
      <c r="N229" s="80"/>
      <c r="O229" s="17"/>
      <c r="P229" s="2"/>
      <c r="Q229" s="2"/>
      <c r="R229" s="74"/>
      <c r="S229" s="8"/>
      <c r="T229" s="8"/>
      <c r="U229" s="74"/>
      <c r="V229" s="5">
        <f t="shared" si="4"/>
        <v>0</v>
      </c>
      <c r="W229" s="6"/>
    </row>
    <row r="230" spans="1:23" s="4" customFormat="1" ht="19.5" hidden="1" customHeight="1" x14ac:dyDescent="0.2">
      <c r="A230" s="54"/>
      <c r="B230" s="2"/>
      <c r="C230" s="2"/>
      <c r="D230" s="2"/>
      <c r="E230" s="3" t="s">
        <v>209</v>
      </c>
      <c r="F230" s="3" t="s">
        <v>168</v>
      </c>
      <c r="G230" s="2">
        <v>1990</v>
      </c>
      <c r="H230" s="2" t="s">
        <v>85</v>
      </c>
      <c r="I230" s="2"/>
      <c r="J230" s="2"/>
      <c r="K230" s="80"/>
      <c r="L230" s="80"/>
      <c r="M230" s="80"/>
      <c r="N230" s="80"/>
      <c r="O230" s="17"/>
      <c r="P230" s="2"/>
      <c r="Q230" s="2"/>
      <c r="R230" s="76"/>
      <c r="S230" s="10"/>
      <c r="T230" s="10"/>
      <c r="U230" s="76"/>
      <c r="V230" s="5">
        <f t="shared" si="4"/>
        <v>0</v>
      </c>
    </row>
    <row r="231" spans="1:23" s="4" customFormat="1" ht="19.5" hidden="1" customHeight="1" x14ac:dyDescent="0.2">
      <c r="A231" s="54"/>
      <c r="B231" s="2"/>
      <c r="C231" s="2"/>
      <c r="D231" s="2"/>
      <c r="E231" s="13" t="s">
        <v>147</v>
      </c>
      <c r="F231" s="3" t="s">
        <v>148</v>
      </c>
      <c r="G231" s="2">
        <v>1998</v>
      </c>
      <c r="H231" s="2" t="s">
        <v>85</v>
      </c>
      <c r="I231" s="2"/>
      <c r="J231" s="2"/>
      <c r="K231" s="80"/>
      <c r="L231" s="80"/>
      <c r="M231" s="80"/>
      <c r="N231" s="80"/>
      <c r="O231" s="17"/>
      <c r="P231" s="2"/>
      <c r="Q231" s="2"/>
      <c r="R231" s="74"/>
      <c r="S231" s="8"/>
      <c r="T231" s="8"/>
      <c r="U231" s="74"/>
      <c r="V231" s="5">
        <f t="shared" si="4"/>
        <v>0</v>
      </c>
    </row>
    <row r="232" spans="1:23" s="4" customFormat="1" ht="19.5" hidden="1" customHeight="1" x14ac:dyDescent="0.2">
      <c r="A232" s="54"/>
      <c r="B232" s="2"/>
      <c r="C232" s="2"/>
      <c r="D232" s="2"/>
      <c r="E232" s="13" t="s">
        <v>185</v>
      </c>
      <c r="F232" s="3" t="s">
        <v>121</v>
      </c>
      <c r="G232" s="2">
        <v>1999</v>
      </c>
      <c r="H232" s="2" t="s">
        <v>85</v>
      </c>
      <c r="I232" s="2"/>
      <c r="J232" s="2"/>
      <c r="K232" s="80"/>
      <c r="L232" s="80"/>
      <c r="M232" s="80"/>
      <c r="N232" s="80"/>
      <c r="O232" s="17"/>
      <c r="P232" s="2"/>
      <c r="Q232" s="2"/>
      <c r="R232" s="74"/>
      <c r="S232" s="8"/>
      <c r="T232" s="8"/>
      <c r="U232" s="74"/>
      <c r="V232" s="5">
        <f t="shared" si="4"/>
        <v>0</v>
      </c>
    </row>
    <row r="233" spans="1:23" s="4" customFormat="1" ht="19.5" hidden="1" customHeight="1" x14ac:dyDescent="0.2">
      <c r="A233" s="54"/>
      <c r="B233" s="2"/>
      <c r="C233" s="2"/>
      <c r="D233" s="2"/>
      <c r="E233" s="13" t="s">
        <v>186</v>
      </c>
      <c r="F233" s="3" t="s">
        <v>121</v>
      </c>
      <c r="G233" s="2">
        <v>1999</v>
      </c>
      <c r="H233" s="2" t="s">
        <v>85</v>
      </c>
      <c r="I233" s="2"/>
      <c r="J233" s="2"/>
      <c r="K233" s="80"/>
      <c r="L233" s="80"/>
      <c r="M233" s="80"/>
      <c r="N233" s="80"/>
      <c r="O233" s="17"/>
      <c r="P233" s="2"/>
      <c r="Q233" s="2"/>
      <c r="R233" s="74"/>
      <c r="S233" s="8"/>
      <c r="T233" s="8"/>
      <c r="U233" s="74"/>
      <c r="V233" s="5">
        <f t="shared" si="4"/>
        <v>0</v>
      </c>
    </row>
    <row r="234" spans="1:23" s="4" customFormat="1" ht="19.5" hidden="1" customHeight="1" x14ac:dyDescent="0.2">
      <c r="A234" s="54"/>
      <c r="B234" s="2"/>
      <c r="C234" s="2"/>
      <c r="D234" s="2"/>
      <c r="E234" s="44" t="s">
        <v>402</v>
      </c>
      <c r="F234" s="3" t="s">
        <v>120</v>
      </c>
      <c r="G234" s="2">
        <v>2005</v>
      </c>
      <c r="H234" s="2" t="s">
        <v>87</v>
      </c>
      <c r="I234" s="2"/>
      <c r="J234" s="2"/>
      <c r="K234" s="80"/>
      <c r="L234" s="80"/>
      <c r="M234" s="80"/>
      <c r="N234" s="80"/>
      <c r="O234" s="17"/>
      <c r="P234" s="2"/>
      <c r="Q234" s="2"/>
      <c r="R234" s="76"/>
      <c r="S234" s="10"/>
      <c r="T234" s="10"/>
      <c r="U234" s="76"/>
      <c r="V234" s="5">
        <f t="shared" si="4"/>
        <v>0</v>
      </c>
    </row>
    <row r="235" spans="1:23" s="4" customFormat="1" ht="19.5" hidden="1" customHeight="1" x14ac:dyDescent="0.2">
      <c r="A235" s="54"/>
      <c r="B235" s="2"/>
      <c r="C235" s="2"/>
      <c r="D235" s="2"/>
      <c r="E235" s="38" t="s">
        <v>374</v>
      </c>
      <c r="F235" s="3" t="s">
        <v>120</v>
      </c>
      <c r="G235" s="2">
        <v>2002</v>
      </c>
      <c r="H235" s="2" t="s">
        <v>85</v>
      </c>
      <c r="I235" s="2"/>
      <c r="J235" s="2"/>
      <c r="K235" s="81"/>
      <c r="L235" s="81"/>
      <c r="M235" s="81"/>
      <c r="N235" s="81"/>
      <c r="O235" s="17"/>
      <c r="P235" s="2"/>
      <c r="Q235" s="2"/>
      <c r="R235" s="74"/>
      <c r="S235" s="8"/>
      <c r="T235" s="8"/>
      <c r="U235" s="75"/>
      <c r="V235" s="5">
        <f t="shared" si="4"/>
        <v>0</v>
      </c>
    </row>
    <row r="236" spans="1:23" s="4" customFormat="1" ht="19.5" hidden="1" customHeight="1" x14ac:dyDescent="0.2">
      <c r="A236" s="54"/>
      <c r="B236" s="2"/>
      <c r="C236" s="2"/>
      <c r="D236" s="2"/>
      <c r="E236" s="3" t="s">
        <v>325</v>
      </c>
      <c r="F236" s="3" t="s">
        <v>129</v>
      </c>
      <c r="G236" s="2">
        <v>1993</v>
      </c>
      <c r="H236" s="33" t="s">
        <v>85</v>
      </c>
      <c r="I236" s="33"/>
      <c r="J236" s="33"/>
      <c r="K236" s="83"/>
      <c r="L236" s="83"/>
      <c r="M236" s="83"/>
      <c r="N236" s="83"/>
      <c r="O236" s="17"/>
      <c r="P236" s="2"/>
      <c r="Q236" s="2"/>
      <c r="R236" s="74"/>
      <c r="S236" s="8"/>
      <c r="T236" s="8"/>
      <c r="U236" s="74"/>
      <c r="V236" s="5">
        <f t="shared" si="4"/>
        <v>0</v>
      </c>
    </row>
    <row r="237" spans="1:23" s="4" customFormat="1" ht="19.5" hidden="1" customHeight="1" x14ac:dyDescent="0.2">
      <c r="A237" s="54"/>
      <c r="B237" s="2"/>
      <c r="C237" s="2"/>
      <c r="D237" s="2"/>
      <c r="E237" s="3" t="s">
        <v>102</v>
      </c>
      <c r="F237" s="3" t="s">
        <v>165</v>
      </c>
      <c r="G237" s="2">
        <v>1989</v>
      </c>
      <c r="H237" s="2" t="s">
        <v>85</v>
      </c>
      <c r="I237" s="2"/>
      <c r="J237" s="2"/>
      <c r="K237" s="80"/>
      <c r="L237" s="80"/>
      <c r="M237" s="80"/>
      <c r="N237" s="80"/>
      <c r="O237" s="17"/>
      <c r="P237" s="2"/>
      <c r="Q237" s="2"/>
      <c r="R237" s="74"/>
      <c r="S237" s="8"/>
      <c r="T237" s="8"/>
      <c r="U237" s="74"/>
      <c r="V237" s="5">
        <f t="shared" si="4"/>
        <v>0</v>
      </c>
    </row>
    <row r="238" spans="1:23" s="4" customFormat="1" ht="19.5" hidden="1" customHeight="1" x14ac:dyDescent="0.2">
      <c r="A238" s="54"/>
      <c r="B238" s="2"/>
      <c r="C238" s="2"/>
      <c r="D238" s="2"/>
      <c r="E238" s="31" t="s">
        <v>326</v>
      </c>
      <c r="F238" s="3" t="s">
        <v>112</v>
      </c>
      <c r="G238" s="2">
        <v>2004</v>
      </c>
      <c r="H238" s="33" t="s">
        <v>87</v>
      </c>
      <c r="I238" s="33"/>
      <c r="J238" s="33"/>
      <c r="K238" s="83"/>
      <c r="L238" s="83"/>
      <c r="M238" s="83"/>
      <c r="N238" s="83"/>
      <c r="O238" s="17"/>
      <c r="P238" s="2"/>
      <c r="Q238" s="2"/>
      <c r="R238" s="74"/>
      <c r="S238" s="8"/>
      <c r="T238" s="8"/>
      <c r="U238" s="74"/>
      <c r="V238" s="5">
        <f t="shared" si="4"/>
        <v>0</v>
      </c>
    </row>
    <row r="239" spans="1:23" s="4" customFormat="1" ht="19.5" hidden="1" customHeight="1" x14ac:dyDescent="0.2">
      <c r="A239" s="54"/>
      <c r="B239" s="2"/>
      <c r="C239" s="2"/>
      <c r="D239" s="2"/>
      <c r="E239" s="13" t="s">
        <v>187</v>
      </c>
      <c r="F239" s="3" t="s">
        <v>112</v>
      </c>
      <c r="G239" s="2">
        <v>2001</v>
      </c>
      <c r="H239" s="2" t="s">
        <v>85</v>
      </c>
      <c r="I239" s="2"/>
      <c r="J239" s="2"/>
      <c r="K239" s="80"/>
      <c r="L239" s="80"/>
      <c r="M239" s="80"/>
      <c r="N239" s="80"/>
      <c r="O239" s="17"/>
      <c r="P239" s="2"/>
      <c r="Q239" s="2"/>
      <c r="R239" s="74"/>
      <c r="S239" s="8"/>
      <c r="T239" s="8"/>
      <c r="U239" s="74"/>
      <c r="V239" s="5">
        <f t="shared" si="4"/>
        <v>0</v>
      </c>
    </row>
    <row r="240" spans="1:23" s="4" customFormat="1" ht="19.5" hidden="1" customHeight="1" x14ac:dyDescent="0.2">
      <c r="A240" s="54"/>
      <c r="B240" s="2"/>
      <c r="C240" s="2"/>
      <c r="D240" s="2"/>
      <c r="E240" s="50" t="s">
        <v>127</v>
      </c>
      <c r="F240" s="3" t="s">
        <v>112</v>
      </c>
      <c r="G240" s="2">
        <v>1999</v>
      </c>
      <c r="H240" s="2" t="s">
        <v>87</v>
      </c>
      <c r="I240" s="2"/>
      <c r="J240" s="2"/>
      <c r="K240" s="80"/>
      <c r="L240" s="80"/>
      <c r="M240" s="80"/>
      <c r="N240" s="80"/>
      <c r="O240" s="17"/>
      <c r="P240" s="2"/>
      <c r="Q240" s="2"/>
      <c r="R240" s="74"/>
      <c r="S240" s="8"/>
      <c r="T240" s="8"/>
      <c r="U240" s="74"/>
      <c r="V240" s="5">
        <f t="shared" si="4"/>
        <v>0</v>
      </c>
    </row>
    <row r="241" spans="1:23" s="4" customFormat="1" ht="19.5" hidden="1" customHeight="1" x14ac:dyDescent="0.2">
      <c r="A241" s="54"/>
      <c r="B241" s="2"/>
      <c r="C241" s="2"/>
      <c r="D241" s="2"/>
      <c r="E241" s="3" t="s">
        <v>25</v>
      </c>
      <c r="F241" s="3" t="s">
        <v>26</v>
      </c>
      <c r="G241" s="2">
        <v>1963</v>
      </c>
      <c r="H241" s="2" t="s">
        <v>4</v>
      </c>
      <c r="I241" s="2"/>
      <c r="J241" s="2"/>
      <c r="K241" s="80"/>
      <c r="L241" s="80"/>
      <c r="M241" s="80"/>
      <c r="N241" s="80"/>
      <c r="O241" s="17"/>
      <c r="P241" s="2"/>
      <c r="Q241" s="2"/>
      <c r="R241" s="74"/>
      <c r="S241" s="8"/>
      <c r="T241" s="8"/>
      <c r="U241" s="74"/>
      <c r="V241" s="5">
        <f t="shared" si="4"/>
        <v>0</v>
      </c>
    </row>
    <row r="242" spans="1:23" s="4" customFormat="1" ht="19.5" hidden="1" customHeight="1" x14ac:dyDescent="0.2">
      <c r="A242" s="54"/>
      <c r="B242" s="2"/>
      <c r="C242" s="2"/>
      <c r="D242" s="2"/>
      <c r="E242" s="44" t="s">
        <v>391</v>
      </c>
      <c r="F242" s="3" t="s">
        <v>392</v>
      </c>
      <c r="G242" s="45">
        <v>2003</v>
      </c>
      <c r="H242" s="2" t="s">
        <v>87</v>
      </c>
      <c r="I242" s="2"/>
      <c r="J242" s="2"/>
      <c r="K242" s="81"/>
      <c r="L242" s="81"/>
      <c r="M242" s="81"/>
      <c r="N242" s="81"/>
      <c r="O242" s="17"/>
      <c r="P242" s="2"/>
      <c r="Q242" s="2"/>
      <c r="R242" s="74"/>
      <c r="S242" s="8"/>
      <c r="T242" s="8"/>
      <c r="U242" s="74"/>
      <c r="V242" s="5">
        <f t="shared" si="4"/>
        <v>0</v>
      </c>
    </row>
    <row r="243" spans="1:23" s="4" customFormat="1" ht="19.5" hidden="1" customHeight="1" x14ac:dyDescent="0.2">
      <c r="A243" s="54"/>
      <c r="B243" s="2"/>
      <c r="C243" s="2"/>
      <c r="D243" s="2"/>
      <c r="E243" s="13" t="s">
        <v>66</v>
      </c>
      <c r="F243" s="3" t="s">
        <v>163</v>
      </c>
      <c r="G243" s="2">
        <v>1971</v>
      </c>
      <c r="H243" s="2" t="s">
        <v>4</v>
      </c>
      <c r="I243" s="2"/>
      <c r="J243" s="2"/>
      <c r="K243" s="80"/>
      <c r="L243" s="80"/>
      <c r="M243" s="80"/>
      <c r="N243" s="80"/>
      <c r="O243" s="17"/>
      <c r="P243" s="2"/>
      <c r="Q243" s="2"/>
      <c r="R243" s="74"/>
      <c r="S243" s="8"/>
      <c r="T243" s="8"/>
      <c r="U243" s="74"/>
      <c r="V243" s="5">
        <f t="shared" si="4"/>
        <v>0</v>
      </c>
    </row>
    <row r="244" spans="1:23" s="4" customFormat="1" ht="19.5" hidden="1" customHeight="1" x14ac:dyDescent="0.2">
      <c r="A244" s="54"/>
      <c r="B244" s="2"/>
      <c r="C244" s="2"/>
      <c r="D244" s="2"/>
      <c r="E244" s="55" t="s">
        <v>544</v>
      </c>
      <c r="F244" s="3" t="s">
        <v>129</v>
      </c>
      <c r="G244" s="2">
        <v>2005</v>
      </c>
      <c r="H244" s="54" t="s">
        <v>85</v>
      </c>
      <c r="I244" s="33"/>
      <c r="J244" s="33"/>
      <c r="K244" s="81"/>
      <c r="L244" s="81"/>
      <c r="M244" s="81"/>
      <c r="N244" s="81"/>
      <c r="O244" s="17"/>
      <c r="P244" s="2"/>
      <c r="Q244" s="2"/>
      <c r="R244" s="74"/>
      <c r="S244" s="8"/>
      <c r="T244" s="8"/>
      <c r="U244" s="74"/>
      <c r="V244" s="5">
        <f t="shared" si="4"/>
        <v>0</v>
      </c>
    </row>
    <row r="245" spans="1:23" s="4" customFormat="1" ht="19.5" hidden="1" customHeight="1" x14ac:dyDescent="0.2">
      <c r="A245" s="54"/>
      <c r="B245" s="2"/>
      <c r="C245" s="2"/>
      <c r="D245" s="2"/>
      <c r="E245" s="36" t="s">
        <v>367</v>
      </c>
      <c r="F245" s="3" t="s">
        <v>152</v>
      </c>
      <c r="G245" s="2">
        <v>1970</v>
      </c>
      <c r="H245" s="14" t="s">
        <v>85</v>
      </c>
      <c r="I245" s="14"/>
      <c r="J245" s="14"/>
      <c r="K245" s="79"/>
      <c r="L245" s="79"/>
      <c r="M245" s="79"/>
      <c r="N245" s="79"/>
      <c r="O245" s="17"/>
      <c r="P245" s="2"/>
      <c r="Q245" s="2"/>
      <c r="R245" s="74"/>
      <c r="S245" s="8"/>
      <c r="T245" s="8"/>
      <c r="U245" s="74"/>
      <c r="V245" s="5">
        <f t="shared" si="4"/>
        <v>0</v>
      </c>
    </row>
    <row r="246" spans="1:23" s="4" customFormat="1" ht="19.5" hidden="1" customHeight="1" x14ac:dyDescent="0.2">
      <c r="A246" s="54"/>
      <c r="B246" s="2"/>
      <c r="C246" s="2"/>
      <c r="D246" s="2"/>
      <c r="E246" s="3" t="s">
        <v>373</v>
      </c>
      <c r="F246" s="3" t="s">
        <v>169</v>
      </c>
      <c r="G246" s="2">
        <v>1982</v>
      </c>
      <c r="H246" s="2" t="s">
        <v>85</v>
      </c>
      <c r="I246" s="2"/>
      <c r="J246" s="2"/>
      <c r="K246" s="80"/>
      <c r="L246" s="80"/>
      <c r="M246" s="80"/>
      <c r="N246" s="80"/>
      <c r="O246" s="17"/>
      <c r="P246" s="2"/>
      <c r="Q246" s="2"/>
      <c r="R246" s="74"/>
      <c r="S246" s="8"/>
      <c r="T246" s="8"/>
      <c r="U246" s="74"/>
      <c r="V246" s="5">
        <f t="shared" si="4"/>
        <v>0</v>
      </c>
    </row>
    <row r="247" spans="1:23" s="4" customFormat="1" ht="19.5" hidden="1" customHeight="1" x14ac:dyDescent="0.2">
      <c r="A247" s="54"/>
      <c r="B247" s="2"/>
      <c r="C247" s="2"/>
      <c r="D247" s="2"/>
      <c r="E247" s="42" t="s">
        <v>388</v>
      </c>
      <c r="F247" s="3" t="s">
        <v>158</v>
      </c>
      <c r="G247" s="2">
        <v>2001</v>
      </c>
      <c r="H247" s="14" t="s">
        <v>87</v>
      </c>
      <c r="I247" s="14"/>
      <c r="J247" s="14"/>
      <c r="K247" s="79"/>
      <c r="L247" s="79"/>
      <c r="M247" s="79"/>
      <c r="N247" s="79"/>
      <c r="O247" s="17"/>
      <c r="P247" s="2"/>
      <c r="Q247" s="2"/>
      <c r="R247" s="74"/>
      <c r="S247" s="8"/>
      <c r="T247" s="8"/>
      <c r="U247" s="74"/>
      <c r="V247" s="5">
        <f t="shared" si="4"/>
        <v>0</v>
      </c>
    </row>
    <row r="248" spans="1:23" s="4" customFormat="1" ht="19.5" hidden="1" customHeight="1" x14ac:dyDescent="0.2">
      <c r="A248" s="54"/>
      <c r="B248" s="2"/>
      <c r="C248" s="2"/>
      <c r="D248" s="2"/>
      <c r="E248" s="13" t="s">
        <v>401</v>
      </c>
      <c r="F248" s="3" t="s">
        <v>158</v>
      </c>
      <c r="G248" s="2">
        <v>1973</v>
      </c>
      <c r="H248" s="2" t="s">
        <v>85</v>
      </c>
      <c r="I248" s="2"/>
      <c r="J248" s="2"/>
      <c r="K248" s="80"/>
      <c r="L248" s="80"/>
      <c r="M248" s="80"/>
      <c r="N248" s="80"/>
      <c r="O248" s="17"/>
      <c r="P248" s="2"/>
      <c r="Q248" s="2"/>
      <c r="R248" s="74"/>
      <c r="S248" s="8"/>
      <c r="T248" s="8"/>
      <c r="U248" s="74"/>
      <c r="V248" s="5">
        <f t="shared" si="4"/>
        <v>0</v>
      </c>
    </row>
    <row r="249" spans="1:23" s="4" customFormat="1" ht="19.5" hidden="1" customHeight="1" x14ac:dyDescent="0.2">
      <c r="A249" s="54"/>
      <c r="B249" s="2"/>
      <c r="C249" s="2"/>
      <c r="D249" s="2"/>
      <c r="E249" s="13" t="s">
        <v>351</v>
      </c>
      <c r="F249" s="3" t="s">
        <v>51</v>
      </c>
      <c r="G249" s="2">
        <v>1964</v>
      </c>
      <c r="H249" s="2" t="s">
        <v>85</v>
      </c>
      <c r="I249" s="2"/>
      <c r="J249" s="2"/>
      <c r="K249" s="80"/>
      <c r="L249" s="80"/>
      <c r="M249" s="80"/>
      <c r="N249" s="80"/>
      <c r="O249" s="17"/>
      <c r="P249" s="2"/>
      <c r="Q249" s="2"/>
      <c r="R249" s="74"/>
      <c r="S249" s="8"/>
      <c r="T249" s="8"/>
      <c r="U249" s="74"/>
      <c r="V249" s="5">
        <f t="shared" si="4"/>
        <v>0</v>
      </c>
    </row>
    <row r="250" spans="1:23" s="4" customFormat="1" ht="19.5" hidden="1" customHeight="1" x14ac:dyDescent="0.2">
      <c r="A250" s="54"/>
      <c r="B250" s="2"/>
      <c r="C250" s="2"/>
      <c r="D250" s="2"/>
      <c r="E250" s="13" t="s">
        <v>254</v>
      </c>
      <c r="F250" s="3" t="s">
        <v>255</v>
      </c>
      <c r="G250" s="2">
        <v>1999</v>
      </c>
      <c r="H250" s="2" t="s">
        <v>85</v>
      </c>
      <c r="I250" s="2"/>
      <c r="J250" s="2"/>
      <c r="K250" s="80"/>
      <c r="L250" s="80"/>
      <c r="M250" s="80"/>
      <c r="N250" s="80"/>
      <c r="O250" s="17"/>
      <c r="P250" s="2"/>
      <c r="Q250" s="2"/>
      <c r="R250" s="74"/>
      <c r="S250" s="8"/>
      <c r="T250" s="8"/>
      <c r="U250" s="74"/>
      <c r="V250" s="5">
        <f t="shared" si="4"/>
        <v>0</v>
      </c>
      <c r="W250" s="6"/>
    </row>
    <row r="251" spans="1:23" s="4" customFormat="1" ht="19.5" hidden="1" customHeight="1" x14ac:dyDescent="0.2">
      <c r="A251" s="54"/>
      <c r="B251" s="2"/>
      <c r="C251" s="2"/>
      <c r="D251" s="2"/>
      <c r="E251" s="3" t="s">
        <v>178</v>
      </c>
      <c r="F251" s="3" t="s">
        <v>350</v>
      </c>
      <c r="G251" s="2">
        <v>1981</v>
      </c>
      <c r="H251" s="2" t="s">
        <v>85</v>
      </c>
      <c r="I251" s="2"/>
      <c r="J251" s="2"/>
      <c r="K251" s="80"/>
      <c r="L251" s="80"/>
      <c r="M251" s="80"/>
      <c r="N251" s="80"/>
      <c r="O251" s="17"/>
      <c r="P251" s="2"/>
      <c r="Q251" s="2"/>
      <c r="R251" s="74"/>
      <c r="S251" s="8"/>
      <c r="T251" s="8"/>
      <c r="U251" s="74"/>
      <c r="V251" s="5">
        <f t="shared" si="4"/>
        <v>0</v>
      </c>
      <c r="W251" s="6"/>
    </row>
    <row r="252" spans="1:23" s="4" customFormat="1" ht="19.5" hidden="1" customHeight="1" x14ac:dyDescent="0.2">
      <c r="A252" s="54"/>
      <c r="B252" s="2"/>
      <c r="C252" s="2"/>
      <c r="D252" s="2"/>
      <c r="E252" s="13" t="s">
        <v>189</v>
      </c>
      <c r="F252" s="3" t="s">
        <v>108</v>
      </c>
      <c r="G252" s="2">
        <v>1999</v>
      </c>
      <c r="H252" s="2" t="s">
        <v>85</v>
      </c>
      <c r="I252" s="2"/>
      <c r="J252" s="2"/>
      <c r="K252" s="80"/>
      <c r="L252" s="80"/>
      <c r="M252" s="80"/>
      <c r="N252" s="80"/>
      <c r="O252" s="17"/>
      <c r="P252" s="2"/>
      <c r="Q252" s="2"/>
      <c r="R252" s="74"/>
      <c r="S252" s="8"/>
      <c r="T252" s="8"/>
      <c r="U252" s="74"/>
      <c r="V252" s="5">
        <f t="shared" si="4"/>
        <v>0</v>
      </c>
    </row>
    <row r="253" spans="1:23" s="4" customFormat="1" ht="19.5" hidden="1" customHeight="1" x14ac:dyDescent="0.2">
      <c r="A253" s="54"/>
      <c r="B253" s="2"/>
      <c r="C253" s="2"/>
      <c r="D253" s="2"/>
      <c r="E253" s="3" t="s">
        <v>124</v>
      </c>
      <c r="F253" s="3" t="s">
        <v>108</v>
      </c>
      <c r="G253" s="2">
        <v>1965</v>
      </c>
      <c r="H253" s="2" t="s">
        <v>85</v>
      </c>
      <c r="I253" s="2"/>
      <c r="J253" s="2"/>
      <c r="K253" s="80"/>
      <c r="L253" s="80"/>
      <c r="M253" s="80"/>
      <c r="N253" s="80"/>
      <c r="O253" s="17"/>
      <c r="P253" s="2"/>
      <c r="Q253" s="2"/>
      <c r="R253" s="74"/>
      <c r="S253" s="8"/>
      <c r="T253" s="8"/>
      <c r="U253" s="74"/>
      <c r="V253" s="5">
        <f t="shared" si="4"/>
        <v>0</v>
      </c>
    </row>
    <row r="254" spans="1:23" s="4" customFormat="1" ht="19.5" hidden="1" customHeight="1" x14ac:dyDescent="0.2">
      <c r="A254" s="54"/>
      <c r="B254" s="2"/>
      <c r="C254" s="2"/>
      <c r="D254" s="2"/>
      <c r="E254" s="13" t="s">
        <v>61</v>
      </c>
      <c r="F254" s="3" t="s">
        <v>53</v>
      </c>
      <c r="G254" s="2">
        <v>1999</v>
      </c>
      <c r="H254" s="2" t="s">
        <v>4</v>
      </c>
      <c r="I254" s="2"/>
      <c r="J254" s="2"/>
      <c r="K254" s="80"/>
      <c r="L254" s="80"/>
      <c r="M254" s="80"/>
      <c r="N254" s="80"/>
      <c r="O254" s="17"/>
      <c r="P254" s="2"/>
      <c r="Q254" s="2"/>
      <c r="R254" s="76"/>
      <c r="S254" s="10"/>
      <c r="T254" s="10"/>
      <c r="U254" s="76"/>
      <c r="V254" s="5">
        <f t="shared" si="4"/>
        <v>0</v>
      </c>
    </row>
    <row r="255" spans="1:23" s="4" customFormat="1" ht="19.5" hidden="1" customHeight="1" x14ac:dyDescent="0.2">
      <c r="A255" s="54"/>
      <c r="B255" s="2"/>
      <c r="C255" s="2"/>
      <c r="D255" s="2"/>
      <c r="E255" s="13" t="s">
        <v>143</v>
      </c>
      <c r="F255" s="3" t="s">
        <v>53</v>
      </c>
      <c r="G255" s="2">
        <v>1997</v>
      </c>
      <c r="H255" s="2" t="s">
        <v>85</v>
      </c>
      <c r="I255" s="2"/>
      <c r="J255" s="2"/>
      <c r="K255" s="80"/>
      <c r="L255" s="80"/>
      <c r="M255" s="80"/>
      <c r="N255" s="80"/>
      <c r="O255" s="17"/>
      <c r="P255" s="2"/>
      <c r="Q255" s="2"/>
      <c r="R255" s="74"/>
      <c r="S255" s="8"/>
      <c r="T255" s="8"/>
      <c r="U255" s="74"/>
      <c r="V255" s="5">
        <f t="shared" si="4"/>
        <v>0</v>
      </c>
    </row>
    <row r="256" spans="1:23" s="4" customFormat="1" ht="19.5" hidden="1" customHeight="1" x14ac:dyDescent="0.2">
      <c r="A256" s="54"/>
      <c r="B256" s="2"/>
      <c r="C256" s="2"/>
      <c r="D256" s="2"/>
      <c r="E256" s="13" t="s">
        <v>52</v>
      </c>
      <c r="F256" s="3" t="s">
        <v>53</v>
      </c>
      <c r="G256" s="2">
        <v>1995</v>
      </c>
      <c r="H256" s="2" t="s">
        <v>4</v>
      </c>
      <c r="I256" s="2"/>
      <c r="J256" s="2"/>
      <c r="K256" s="80"/>
      <c r="L256" s="80"/>
      <c r="M256" s="80"/>
      <c r="N256" s="80"/>
      <c r="O256" s="17"/>
      <c r="P256" s="2"/>
      <c r="Q256" s="2"/>
      <c r="R256" s="76"/>
      <c r="S256" s="10"/>
      <c r="T256" s="10"/>
      <c r="U256" s="76"/>
      <c r="V256" s="5">
        <f t="shared" si="4"/>
        <v>0</v>
      </c>
    </row>
    <row r="257" spans="1:22" s="4" customFormat="1" ht="19.5" hidden="1" customHeight="1" x14ac:dyDescent="0.2">
      <c r="A257" s="54"/>
      <c r="B257" s="2"/>
      <c r="C257" s="2"/>
      <c r="D257" s="2"/>
      <c r="E257" s="3" t="s">
        <v>145</v>
      </c>
      <c r="F257" s="3" t="s">
        <v>112</v>
      </c>
      <c r="G257" s="2">
        <v>1961</v>
      </c>
      <c r="H257" s="2" t="s">
        <v>85</v>
      </c>
      <c r="I257" s="2"/>
      <c r="J257" s="2"/>
      <c r="K257" s="80"/>
      <c r="L257" s="80"/>
      <c r="M257" s="80"/>
      <c r="N257" s="80"/>
      <c r="O257" s="17"/>
      <c r="P257" s="2"/>
      <c r="Q257" s="2"/>
      <c r="R257" s="74"/>
      <c r="S257" s="8"/>
      <c r="T257" s="8"/>
      <c r="U257" s="74"/>
      <c r="V257" s="5">
        <f t="shared" ref="V257:V320" si="5">SUM(I257:U257)</f>
        <v>0</v>
      </c>
    </row>
    <row r="258" spans="1:22" s="4" customFormat="1" ht="19.5" hidden="1" customHeight="1" x14ac:dyDescent="0.2">
      <c r="A258" s="54"/>
      <c r="B258" s="2"/>
      <c r="C258" s="2"/>
      <c r="D258" s="2"/>
      <c r="E258" s="50" t="s">
        <v>76</v>
      </c>
      <c r="F258" s="3" t="s">
        <v>164</v>
      </c>
      <c r="G258" s="2">
        <v>1999</v>
      </c>
      <c r="H258" s="2" t="s">
        <v>5</v>
      </c>
      <c r="I258" s="2"/>
      <c r="J258" s="2"/>
      <c r="K258" s="80"/>
      <c r="L258" s="80"/>
      <c r="M258" s="80"/>
      <c r="N258" s="80"/>
      <c r="O258" s="17"/>
      <c r="P258" s="19"/>
      <c r="Q258" s="19"/>
      <c r="R258" s="74"/>
      <c r="S258" s="8"/>
      <c r="T258" s="8"/>
      <c r="U258" s="74"/>
      <c r="V258" s="5">
        <f t="shared" si="5"/>
        <v>0</v>
      </c>
    </row>
    <row r="259" spans="1:22" s="4" customFormat="1" ht="19.5" hidden="1" customHeight="1" x14ac:dyDescent="0.2">
      <c r="A259" s="54"/>
      <c r="B259" s="2"/>
      <c r="C259" s="2"/>
      <c r="D259" s="2"/>
      <c r="E259" s="13" t="s">
        <v>190</v>
      </c>
      <c r="F259" s="3" t="s">
        <v>164</v>
      </c>
      <c r="G259" s="2">
        <v>2001</v>
      </c>
      <c r="H259" s="2" t="s">
        <v>85</v>
      </c>
      <c r="I259" s="2"/>
      <c r="J259" s="2"/>
      <c r="K259" s="80"/>
      <c r="L259" s="80"/>
      <c r="M259" s="80"/>
      <c r="N259" s="80"/>
      <c r="O259" s="17"/>
      <c r="P259" s="2"/>
      <c r="Q259" s="2"/>
      <c r="R259" s="74"/>
      <c r="S259" s="8"/>
      <c r="T259" s="8"/>
      <c r="U259" s="74"/>
      <c r="V259" s="5">
        <f t="shared" si="5"/>
        <v>0</v>
      </c>
    </row>
    <row r="260" spans="1:22" s="4" customFormat="1" ht="19.5" hidden="1" customHeight="1" x14ac:dyDescent="0.2">
      <c r="A260" s="54"/>
      <c r="B260" s="2"/>
      <c r="C260" s="2"/>
      <c r="D260" s="2"/>
      <c r="E260" s="3" t="s">
        <v>139</v>
      </c>
      <c r="F260" s="3" t="s">
        <v>112</v>
      </c>
      <c r="G260" s="2">
        <v>1964</v>
      </c>
      <c r="H260" s="2" t="s">
        <v>85</v>
      </c>
      <c r="I260" s="2"/>
      <c r="J260" s="2"/>
      <c r="K260" s="80"/>
      <c r="L260" s="80"/>
      <c r="M260" s="80"/>
      <c r="N260" s="80"/>
      <c r="O260" s="17"/>
      <c r="P260" s="2"/>
      <c r="Q260" s="2"/>
      <c r="R260" s="74"/>
      <c r="S260" s="8"/>
      <c r="T260" s="8"/>
      <c r="U260" s="74"/>
      <c r="V260" s="5">
        <f t="shared" si="5"/>
        <v>0</v>
      </c>
    </row>
    <row r="261" spans="1:22" s="4" customFormat="1" ht="19.5" hidden="1" customHeight="1" x14ac:dyDescent="0.2">
      <c r="A261" s="54"/>
      <c r="B261" s="2"/>
      <c r="C261" s="2"/>
      <c r="D261" s="2"/>
      <c r="E261" s="50" t="s">
        <v>93</v>
      </c>
      <c r="F261" s="3" t="s">
        <v>154</v>
      </c>
      <c r="G261" s="2">
        <v>1995</v>
      </c>
      <c r="H261" s="2" t="s">
        <v>85</v>
      </c>
      <c r="I261" s="2"/>
      <c r="J261" s="2"/>
      <c r="K261" s="80"/>
      <c r="L261" s="80"/>
      <c r="M261" s="80"/>
      <c r="N261" s="80"/>
      <c r="O261" s="17"/>
      <c r="P261" s="2"/>
      <c r="Q261" s="2"/>
      <c r="R261" s="74"/>
      <c r="S261" s="8"/>
      <c r="T261" s="8"/>
      <c r="U261" s="74"/>
      <c r="V261" s="5">
        <f t="shared" si="5"/>
        <v>0</v>
      </c>
    </row>
    <row r="262" spans="1:22" s="4" customFormat="1" ht="19.5" hidden="1" customHeight="1" x14ac:dyDescent="0.2">
      <c r="A262" s="54"/>
      <c r="B262" s="2"/>
      <c r="C262" s="2"/>
      <c r="D262" s="2"/>
      <c r="E262" s="13" t="s">
        <v>21</v>
      </c>
      <c r="F262" s="3" t="s">
        <v>22</v>
      </c>
      <c r="G262" s="2">
        <v>1994</v>
      </c>
      <c r="H262" s="2" t="s">
        <v>4</v>
      </c>
      <c r="I262" s="2"/>
      <c r="J262" s="2"/>
      <c r="K262" s="80"/>
      <c r="L262" s="80"/>
      <c r="M262" s="80"/>
      <c r="N262" s="80"/>
      <c r="O262" s="17"/>
      <c r="P262" s="2"/>
      <c r="Q262" s="2"/>
      <c r="R262" s="76"/>
      <c r="S262" s="10"/>
      <c r="T262" s="10"/>
      <c r="U262" s="76"/>
      <c r="V262" s="5">
        <f t="shared" si="5"/>
        <v>0</v>
      </c>
    </row>
    <row r="263" spans="1:22" s="4" customFormat="1" ht="19.5" hidden="1" customHeight="1" x14ac:dyDescent="0.2">
      <c r="A263" s="54"/>
      <c r="B263" s="2"/>
      <c r="C263" s="2"/>
      <c r="D263" s="2"/>
      <c r="E263" s="3" t="s">
        <v>287</v>
      </c>
      <c r="F263" s="3" t="s">
        <v>51</v>
      </c>
      <c r="G263" s="2">
        <v>1968</v>
      </c>
      <c r="H263" s="2" t="s">
        <v>85</v>
      </c>
      <c r="I263" s="2"/>
      <c r="J263" s="2"/>
      <c r="K263" s="80"/>
      <c r="L263" s="80"/>
      <c r="M263" s="80"/>
      <c r="N263" s="80"/>
      <c r="O263" s="17"/>
      <c r="P263" s="2"/>
      <c r="Q263" s="2"/>
      <c r="R263" s="74"/>
      <c r="S263" s="8"/>
      <c r="T263" s="8"/>
      <c r="U263" s="74"/>
      <c r="V263" s="5">
        <f t="shared" si="5"/>
        <v>0</v>
      </c>
    </row>
    <row r="264" spans="1:22" s="4" customFormat="1" ht="19.5" hidden="1" customHeight="1" x14ac:dyDescent="0.2">
      <c r="A264" s="54"/>
      <c r="B264" s="2"/>
      <c r="C264" s="2"/>
      <c r="D264" s="2"/>
      <c r="E264" s="13" t="s">
        <v>384</v>
      </c>
      <c r="F264" s="3" t="s">
        <v>385</v>
      </c>
      <c r="G264" s="2">
        <v>2002</v>
      </c>
      <c r="H264" s="2" t="s">
        <v>85</v>
      </c>
      <c r="I264" s="2"/>
      <c r="J264" s="2"/>
      <c r="K264" s="80"/>
      <c r="L264" s="80"/>
      <c r="M264" s="80"/>
      <c r="N264" s="80"/>
      <c r="O264" s="17"/>
      <c r="P264" s="2"/>
      <c r="Q264" s="2"/>
      <c r="R264" s="74"/>
      <c r="S264" s="8"/>
      <c r="T264" s="8"/>
      <c r="U264" s="74"/>
      <c r="V264" s="5">
        <f t="shared" si="5"/>
        <v>0</v>
      </c>
    </row>
    <row r="265" spans="1:22" s="4" customFormat="1" ht="19.5" hidden="1" customHeight="1" x14ac:dyDescent="0.2">
      <c r="A265" s="54"/>
      <c r="B265" s="2"/>
      <c r="C265" s="2"/>
      <c r="D265" s="14"/>
      <c r="E265" s="13" t="s">
        <v>191</v>
      </c>
      <c r="F265" s="3" t="s">
        <v>120</v>
      </c>
      <c r="G265" s="2">
        <v>1999</v>
      </c>
      <c r="H265" s="2" t="s">
        <v>85</v>
      </c>
      <c r="I265" s="2"/>
      <c r="J265" s="2"/>
      <c r="K265" s="80"/>
      <c r="L265" s="80"/>
      <c r="M265" s="80"/>
      <c r="N265" s="80"/>
      <c r="O265" s="34"/>
      <c r="P265" s="2"/>
      <c r="Q265" s="2"/>
      <c r="R265" s="76"/>
      <c r="S265" s="10"/>
      <c r="T265" s="10"/>
      <c r="U265" s="76"/>
      <c r="V265" s="5">
        <f t="shared" si="5"/>
        <v>0</v>
      </c>
    </row>
    <row r="266" spans="1:22" s="4" customFormat="1" ht="19.5" hidden="1" customHeight="1" x14ac:dyDescent="0.2">
      <c r="A266" s="54"/>
      <c r="B266" s="2"/>
      <c r="C266" s="2"/>
      <c r="D266" s="2"/>
      <c r="E266" s="37" t="s">
        <v>304</v>
      </c>
      <c r="F266" s="28" t="s">
        <v>120</v>
      </c>
      <c r="G266" s="2">
        <v>1999</v>
      </c>
      <c r="H266" s="27" t="s">
        <v>85</v>
      </c>
      <c r="I266" s="27"/>
      <c r="J266" s="27"/>
      <c r="K266" s="82"/>
      <c r="L266" s="82"/>
      <c r="M266" s="82"/>
      <c r="N266" s="82"/>
      <c r="O266" s="17"/>
      <c r="P266" s="2"/>
      <c r="Q266" s="2"/>
      <c r="R266" s="74"/>
      <c r="S266" s="8"/>
      <c r="T266" s="8"/>
      <c r="U266" s="74"/>
      <c r="V266" s="5">
        <f t="shared" si="5"/>
        <v>0</v>
      </c>
    </row>
    <row r="267" spans="1:22" s="4" customFormat="1" ht="19.5" hidden="1" customHeight="1" x14ac:dyDescent="0.2">
      <c r="A267" s="54"/>
      <c r="B267" s="2"/>
      <c r="C267" s="2"/>
      <c r="D267" s="27"/>
      <c r="E267" s="44" t="s">
        <v>362</v>
      </c>
      <c r="F267" s="3" t="s">
        <v>112</v>
      </c>
      <c r="G267" s="2">
        <v>2005</v>
      </c>
      <c r="H267" s="2" t="s">
        <v>87</v>
      </c>
      <c r="I267" s="2"/>
      <c r="J267" s="2"/>
      <c r="K267" s="80"/>
      <c r="L267" s="80"/>
      <c r="M267" s="80"/>
      <c r="N267" s="80"/>
      <c r="O267" s="17"/>
      <c r="P267" s="2"/>
      <c r="Q267" s="2"/>
      <c r="R267" s="74"/>
      <c r="S267" s="8"/>
      <c r="T267" s="8"/>
      <c r="U267" s="74"/>
      <c r="V267" s="5">
        <f t="shared" si="5"/>
        <v>0</v>
      </c>
    </row>
    <row r="268" spans="1:22" s="4" customFormat="1" ht="19.5" hidden="1" customHeight="1" x14ac:dyDescent="0.2">
      <c r="A268" s="54"/>
      <c r="B268" s="2"/>
      <c r="C268" s="2"/>
      <c r="D268" s="2"/>
      <c r="E268" s="3" t="s">
        <v>346</v>
      </c>
      <c r="F268" s="3" t="s">
        <v>51</v>
      </c>
      <c r="G268" s="2">
        <v>1988</v>
      </c>
      <c r="H268" s="2" t="s">
        <v>85</v>
      </c>
      <c r="I268" s="2"/>
      <c r="J268" s="2"/>
      <c r="K268" s="80"/>
      <c r="L268" s="80"/>
      <c r="M268" s="80"/>
      <c r="N268" s="80"/>
      <c r="O268" s="17"/>
      <c r="P268" s="2"/>
      <c r="Q268" s="2"/>
      <c r="R268" s="74"/>
      <c r="S268" s="8"/>
      <c r="T268" s="8"/>
      <c r="U268" s="74"/>
      <c r="V268" s="5">
        <f t="shared" si="5"/>
        <v>0</v>
      </c>
    </row>
    <row r="269" spans="1:22" s="4" customFormat="1" ht="19.5" hidden="1" customHeight="1" x14ac:dyDescent="0.2">
      <c r="A269" s="54"/>
      <c r="B269" s="2"/>
      <c r="C269" s="2"/>
      <c r="D269" s="2"/>
      <c r="E269" s="3" t="s">
        <v>115</v>
      </c>
      <c r="F269" s="3" t="s">
        <v>112</v>
      </c>
      <c r="G269" s="2">
        <v>1987</v>
      </c>
      <c r="H269" s="2" t="s">
        <v>85</v>
      </c>
      <c r="I269" s="2"/>
      <c r="J269" s="2"/>
      <c r="K269" s="80"/>
      <c r="L269" s="80"/>
      <c r="M269" s="80"/>
      <c r="N269" s="80"/>
      <c r="O269" s="17"/>
      <c r="P269" s="2"/>
      <c r="Q269" s="2"/>
      <c r="R269" s="74"/>
      <c r="S269" s="8"/>
      <c r="T269" s="8"/>
      <c r="U269" s="74"/>
      <c r="V269" s="5">
        <f t="shared" si="5"/>
        <v>0</v>
      </c>
    </row>
    <row r="270" spans="1:22" s="4" customFormat="1" ht="19.5" hidden="1" customHeight="1" x14ac:dyDescent="0.2">
      <c r="A270" s="54"/>
      <c r="B270" s="2"/>
      <c r="C270" s="2"/>
      <c r="D270" s="2"/>
      <c r="E270" s="13" t="s">
        <v>274</v>
      </c>
      <c r="F270" s="3" t="s">
        <v>275</v>
      </c>
      <c r="G270" s="2">
        <v>1995</v>
      </c>
      <c r="H270" s="2" t="s">
        <v>85</v>
      </c>
      <c r="I270" s="2"/>
      <c r="J270" s="2"/>
      <c r="K270" s="80"/>
      <c r="L270" s="80"/>
      <c r="M270" s="80"/>
      <c r="N270" s="80"/>
      <c r="O270" s="17"/>
      <c r="P270" s="2"/>
      <c r="Q270" s="2"/>
      <c r="R270" s="74"/>
      <c r="S270" s="8"/>
      <c r="T270" s="8"/>
      <c r="U270" s="74"/>
      <c r="V270" s="5">
        <f t="shared" si="5"/>
        <v>0</v>
      </c>
    </row>
    <row r="271" spans="1:22" s="4" customFormat="1" ht="19.5" hidden="1" customHeight="1" x14ac:dyDescent="0.2">
      <c r="A271" s="54"/>
      <c r="B271" s="2"/>
      <c r="C271" s="2"/>
      <c r="D271" s="2"/>
      <c r="E271" s="50" t="s">
        <v>232</v>
      </c>
      <c r="F271" s="3" t="s">
        <v>233</v>
      </c>
      <c r="G271" s="2">
        <v>1972</v>
      </c>
      <c r="H271" s="2" t="s">
        <v>87</v>
      </c>
      <c r="I271" s="2"/>
      <c r="J271" s="2"/>
      <c r="K271" s="80"/>
      <c r="L271" s="80"/>
      <c r="M271" s="80"/>
      <c r="N271" s="80"/>
      <c r="O271" s="17"/>
      <c r="P271" s="2"/>
      <c r="Q271" s="2"/>
      <c r="R271" s="74"/>
      <c r="S271" s="8"/>
      <c r="T271" s="8"/>
      <c r="U271" s="74"/>
      <c r="V271" s="5">
        <f t="shared" si="5"/>
        <v>0</v>
      </c>
    </row>
    <row r="272" spans="1:22" s="4" customFormat="1" ht="19.5" hidden="1" customHeight="1" x14ac:dyDescent="0.2">
      <c r="A272" s="54"/>
      <c r="B272" s="2"/>
      <c r="C272" s="2"/>
      <c r="D272" s="2"/>
      <c r="E272" s="13" t="s">
        <v>16</v>
      </c>
      <c r="F272" s="3" t="s">
        <v>17</v>
      </c>
      <c r="G272" s="2">
        <v>1996</v>
      </c>
      <c r="H272" s="2" t="s">
        <v>4</v>
      </c>
      <c r="I272" s="2"/>
      <c r="J272" s="2"/>
      <c r="K272" s="80"/>
      <c r="L272" s="80"/>
      <c r="M272" s="80"/>
      <c r="N272" s="80"/>
      <c r="O272" s="17"/>
      <c r="P272" s="2"/>
      <c r="Q272" s="2"/>
      <c r="R272" s="74"/>
      <c r="S272" s="8"/>
      <c r="T272" s="8"/>
      <c r="U272" s="74"/>
      <c r="V272" s="5">
        <f t="shared" si="5"/>
        <v>0</v>
      </c>
    </row>
    <row r="273" spans="1:23" s="4" customFormat="1" ht="19.5" hidden="1" customHeight="1" x14ac:dyDescent="0.2">
      <c r="A273" s="54"/>
      <c r="B273" s="2"/>
      <c r="C273" s="2"/>
      <c r="D273" s="2"/>
      <c r="E273" s="3" t="s">
        <v>140</v>
      </c>
      <c r="F273" s="3" t="s">
        <v>129</v>
      </c>
      <c r="G273" s="2">
        <v>1976</v>
      </c>
      <c r="H273" s="2" t="s">
        <v>85</v>
      </c>
      <c r="I273" s="2"/>
      <c r="J273" s="2"/>
      <c r="K273" s="81"/>
      <c r="L273" s="81"/>
      <c r="M273" s="81"/>
      <c r="N273" s="81"/>
      <c r="O273" s="17"/>
      <c r="P273" s="2"/>
      <c r="Q273" s="2"/>
      <c r="R273" s="74"/>
      <c r="S273" s="8"/>
      <c r="T273" s="8"/>
      <c r="U273" s="74"/>
      <c r="V273" s="5">
        <f t="shared" si="5"/>
        <v>0</v>
      </c>
    </row>
    <row r="274" spans="1:23" s="4" customFormat="1" ht="19.5" hidden="1" customHeight="1" x14ac:dyDescent="0.2">
      <c r="A274" s="54"/>
      <c r="B274" s="2"/>
      <c r="C274" s="2"/>
      <c r="D274" s="2"/>
      <c r="E274" s="3" t="s">
        <v>80</v>
      </c>
      <c r="F274" s="3" t="s">
        <v>150</v>
      </c>
      <c r="G274" s="2">
        <v>1941</v>
      </c>
      <c r="H274" s="2" t="s">
        <v>4</v>
      </c>
      <c r="I274" s="2"/>
      <c r="J274" s="2"/>
      <c r="K274" s="80"/>
      <c r="L274" s="80"/>
      <c r="M274" s="80"/>
      <c r="N274" s="80"/>
      <c r="O274" s="17"/>
      <c r="P274" s="2"/>
      <c r="Q274" s="2"/>
      <c r="R274" s="74"/>
      <c r="S274" s="8"/>
      <c r="T274" s="8"/>
      <c r="U274" s="74"/>
      <c r="V274" s="5">
        <f t="shared" si="5"/>
        <v>0</v>
      </c>
    </row>
    <row r="275" spans="1:23" s="4" customFormat="1" ht="19.5" hidden="1" customHeight="1" x14ac:dyDescent="0.2">
      <c r="A275" s="54"/>
      <c r="B275" s="2"/>
      <c r="C275" s="2"/>
      <c r="D275" s="2"/>
      <c r="E275" s="3" t="s">
        <v>65</v>
      </c>
      <c r="F275" s="3" t="s">
        <v>169</v>
      </c>
      <c r="G275" s="2">
        <v>1980</v>
      </c>
      <c r="H275" s="2" t="s">
        <v>4</v>
      </c>
      <c r="I275" s="2"/>
      <c r="J275" s="2"/>
      <c r="K275" s="80"/>
      <c r="L275" s="80"/>
      <c r="M275" s="80"/>
      <c r="N275" s="80"/>
      <c r="O275" s="17"/>
      <c r="P275" s="2"/>
      <c r="Q275" s="2"/>
      <c r="R275" s="74"/>
      <c r="S275" s="8"/>
      <c r="T275" s="8"/>
      <c r="U275" s="74"/>
      <c r="V275" s="5">
        <f t="shared" si="5"/>
        <v>0</v>
      </c>
    </row>
    <row r="276" spans="1:23" s="4" customFormat="1" ht="19.5" hidden="1" customHeight="1" x14ac:dyDescent="0.2">
      <c r="A276" s="54"/>
      <c r="B276" s="2"/>
      <c r="C276" s="2"/>
      <c r="D276" s="2"/>
      <c r="E276" s="50" t="s">
        <v>122</v>
      </c>
      <c r="F276" s="3" t="s">
        <v>175</v>
      </c>
      <c r="G276" s="2">
        <v>1994</v>
      </c>
      <c r="H276" s="2" t="s">
        <v>87</v>
      </c>
      <c r="I276" s="2"/>
      <c r="J276" s="2"/>
      <c r="K276" s="80"/>
      <c r="L276" s="80"/>
      <c r="M276" s="80"/>
      <c r="N276" s="80"/>
      <c r="O276" s="17"/>
      <c r="P276" s="2"/>
      <c r="Q276" s="2"/>
      <c r="R276" s="74"/>
      <c r="S276" s="8"/>
      <c r="T276" s="8"/>
      <c r="U276" s="74"/>
      <c r="V276" s="5">
        <f t="shared" si="5"/>
        <v>0</v>
      </c>
    </row>
    <row r="277" spans="1:23" s="4" customFormat="1" ht="19.5" hidden="1" customHeight="1" x14ac:dyDescent="0.2">
      <c r="A277" s="54"/>
      <c r="B277" s="2"/>
      <c r="C277" s="2"/>
      <c r="D277" s="2"/>
      <c r="E277" s="3" t="s">
        <v>94</v>
      </c>
      <c r="F277" s="3" t="s">
        <v>157</v>
      </c>
      <c r="G277" s="2">
        <v>1987</v>
      </c>
      <c r="H277" s="2" t="s">
        <v>85</v>
      </c>
      <c r="I277" s="2"/>
      <c r="J277" s="2"/>
      <c r="K277" s="80"/>
      <c r="L277" s="80"/>
      <c r="M277" s="80"/>
      <c r="N277" s="80"/>
      <c r="O277" s="17"/>
      <c r="P277" s="2"/>
      <c r="Q277" s="2"/>
      <c r="R277" s="74"/>
      <c r="S277" s="8"/>
      <c r="T277" s="8"/>
      <c r="U277" s="74"/>
      <c r="V277" s="5">
        <f t="shared" si="5"/>
        <v>0</v>
      </c>
    </row>
    <row r="278" spans="1:23" s="4" customFormat="1" ht="19.5" hidden="1" customHeight="1" x14ac:dyDescent="0.2">
      <c r="A278" s="54"/>
      <c r="B278" s="2"/>
      <c r="C278" s="48"/>
      <c r="D278" s="49"/>
      <c r="E278" s="50" t="s">
        <v>293</v>
      </c>
      <c r="F278" s="3" t="s">
        <v>120</v>
      </c>
      <c r="G278" s="2">
        <v>2002</v>
      </c>
      <c r="H278" s="2" t="s">
        <v>87</v>
      </c>
      <c r="I278" s="2"/>
      <c r="J278" s="2"/>
      <c r="K278" s="81"/>
      <c r="L278" s="81"/>
      <c r="M278" s="81"/>
      <c r="N278" s="81"/>
      <c r="O278" s="17"/>
      <c r="P278" s="2"/>
      <c r="Q278" s="2"/>
      <c r="R278" s="74"/>
      <c r="S278" s="8"/>
      <c r="T278" s="8"/>
      <c r="U278" s="75"/>
      <c r="V278" s="5">
        <f t="shared" si="5"/>
        <v>0</v>
      </c>
    </row>
    <row r="279" spans="1:23" s="4" customFormat="1" ht="19.5" hidden="1" customHeight="1" x14ac:dyDescent="0.2">
      <c r="A279" s="54"/>
      <c r="B279" s="2"/>
      <c r="C279" s="2"/>
      <c r="D279" s="2"/>
      <c r="E279" s="13" t="s">
        <v>81</v>
      </c>
      <c r="F279" s="3" t="s">
        <v>151</v>
      </c>
      <c r="G279" s="2">
        <v>1997</v>
      </c>
      <c r="H279" s="2" t="s">
        <v>4</v>
      </c>
      <c r="I279" s="2"/>
      <c r="J279" s="2"/>
      <c r="K279" s="80"/>
      <c r="L279" s="80"/>
      <c r="M279" s="80"/>
      <c r="N279" s="80"/>
      <c r="O279" s="17"/>
      <c r="P279" s="2"/>
      <c r="Q279" s="2"/>
      <c r="R279" s="74"/>
      <c r="S279" s="8"/>
      <c r="T279" s="8"/>
      <c r="U279" s="74"/>
      <c r="V279" s="5">
        <f t="shared" si="5"/>
        <v>0</v>
      </c>
    </row>
    <row r="280" spans="1:23" s="4" customFormat="1" ht="19.5" hidden="1" customHeight="1" x14ac:dyDescent="0.2">
      <c r="A280" s="54"/>
      <c r="B280" s="2"/>
      <c r="C280" s="2"/>
      <c r="D280" s="2"/>
      <c r="E280" s="3" t="s">
        <v>60</v>
      </c>
      <c r="F280" s="3" t="s">
        <v>167</v>
      </c>
      <c r="G280" s="2">
        <v>1952</v>
      </c>
      <c r="H280" s="2" t="s">
        <v>4</v>
      </c>
      <c r="I280" s="2"/>
      <c r="J280" s="2"/>
      <c r="K280" s="80"/>
      <c r="L280" s="80"/>
      <c r="M280" s="80"/>
      <c r="N280" s="80"/>
      <c r="O280" s="17"/>
      <c r="P280" s="2"/>
      <c r="Q280" s="2"/>
      <c r="R280" s="74"/>
      <c r="S280" s="8"/>
      <c r="T280" s="8"/>
      <c r="U280" s="74"/>
      <c r="V280" s="5">
        <f t="shared" si="5"/>
        <v>0</v>
      </c>
    </row>
    <row r="281" spans="1:23" s="4" customFormat="1" ht="19.5" hidden="1" customHeight="1" x14ac:dyDescent="0.2">
      <c r="A281" s="54"/>
      <c r="B281" s="2"/>
      <c r="C281" s="2"/>
      <c r="D281" s="14"/>
      <c r="E281" s="50" t="s">
        <v>119</v>
      </c>
      <c r="F281" s="3" t="s">
        <v>120</v>
      </c>
      <c r="G281" s="2">
        <v>1999</v>
      </c>
      <c r="H281" s="2" t="s">
        <v>87</v>
      </c>
      <c r="I281" s="2"/>
      <c r="J281" s="2"/>
      <c r="K281" s="80"/>
      <c r="L281" s="80"/>
      <c r="M281" s="80"/>
      <c r="N281" s="80"/>
      <c r="O281" s="17"/>
      <c r="P281" s="2"/>
      <c r="Q281" s="2"/>
      <c r="R281" s="74"/>
      <c r="S281" s="8"/>
      <c r="T281" s="8"/>
      <c r="U281" s="74"/>
      <c r="V281" s="5">
        <f t="shared" si="5"/>
        <v>0</v>
      </c>
      <c r="W281" s="6"/>
    </row>
    <row r="282" spans="1:23" s="4" customFormat="1" ht="19.5" hidden="1" customHeight="1" x14ac:dyDescent="0.2">
      <c r="A282" s="54"/>
      <c r="B282" s="2"/>
      <c r="C282" s="2"/>
      <c r="D282" s="2"/>
      <c r="E282" s="3" t="s">
        <v>75</v>
      </c>
      <c r="F282" s="3" t="s">
        <v>174</v>
      </c>
      <c r="G282" s="2">
        <v>1956</v>
      </c>
      <c r="H282" s="2" t="s">
        <v>4</v>
      </c>
      <c r="I282" s="2"/>
      <c r="J282" s="2"/>
      <c r="K282" s="80"/>
      <c r="L282" s="80"/>
      <c r="M282" s="80"/>
      <c r="N282" s="80"/>
      <c r="O282" s="17"/>
      <c r="P282" s="2"/>
      <c r="Q282" s="2"/>
      <c r="R282" s="74"/>
      <c r="S282" s="8"/>
      <c r="T282" s="8"/>
      <c r="U282" s="74"/>
      <c r="V282" s="5">
        <f t="shared" si="5"/>
        <v>0</v>
      </c>
    </row>
    <row r="283" spans="1:23" s="4" customFormat="1" ht="19.5" hidden="1" customHeight="1" x14ac:dyDescent="0.2">
      <c r="A283" s="54"/>
      <c r="B283" s="2"/>
      <c r="C283" s="2"/>
      <c r="D283" s="2"/>
      <c r="E283" s="50" t="s">
        <v>283</v>
      </c>
      <c r="F283" s="3" t="s">
        <v>368</v>
      </c>
      <c r="G283" s="2">
        <v>1996</v>
      </c>
      <c r="H283" s="2" t="s">
        <v>87</v>
      </c>
      <c r="I283" s="2"/>
      <c r="J283" s="2"/>
      <c r="K283" s="80"/>
      <c r="L283" s="80"/>
      <c r="M283" s="80"/>
      <c r="N283" s="80"/>
      <c r="O283" s="17"/>
      <c r="P283" s="2"/>
      <c r="Q283" s="2"/>
      <c r="R283" s="76"/>
      <c r="S283" s="10"/>
      <c r="T283" s="10"/>
      <c r="U283" s="76"/>
      <c r="V283" s="5">
        <f t="shared" si="5"/>
        <v>0</v>
      </c>
    </row>
    <row r="284" spans="1:23" s="4" customFormat="1" ht="19.5" hidden="1" customHeight="1" x14ac:dyDescent="0.2">
      <c r="A284" s="54"/>
      <c r="B284" s="2"/>
      <c r="C284" s="2"/>
      <c r="D284" s="2"/>
      <c r="E284" s="3" t="s">
        <v>57</v>
      </c>
      <c r="F284" s="3" t="s">
        <v>129</v>
      </c>
      <c r="G284" s="2">
        <v>1966</v>
      </c>
      <c r="H284" s="2" t="s">
        <v>4</v>
      </c>
      <c r="I284" s="2"/>
      <c r="J284" s="2"/>
      <c r="K284" s="80"/>
      <c r="L284" s="80"/>
      <c r="M284" s="80"/>
      <c r="N284" s="80"/>
      <c r="O284" s="17"/>
      <c r="P284" s="2"/>
      <c r="Q284" s="2"/>
      <c r="R284" s="76"/>
      <c r="S284" s="10"/>
      <c r="T284" s="10"/>
      <c r="U284" s="76"/>
      <c r="V284" s="5">
        <f t="shared" si="5"/>
        <v>0</v>
      </c>
    </row>
    <row r="285" spans="1:23" s="4" customFormat="1" ht="19.5" hidden="1" customHeight="1" x14ac:dyDescent="0.2">
      <c r="A285" s="54"/>
      <c r="B285" s="2"/>
      <c r="C285" s="2"/>
      <c r="D285" s="2"/>
      <c r="E285" s="13" t="s">
        <v>347</v>
      </c>
      <c r="F285" s="3" t="s">
        <v>169</v>
      </c>
      <c r="G285" s="2">
        <v>2000</v>
      </c>
      <c r="H285" s="2" t="s">
        <v>85</v>
      </c>
      <c r="I285" s="2"/>
      <c r="J285" s="2"/>
      <c r="K285" s="80"/>
      <c r="L285" s="80"/>
      <c r="M285" s="80"/>
      <c r="N285" s="80"/>
      <c r="O285" s="17"/>
      <c r="P285" s="2"/>
      <c r="Q285" s="2"/>
      <c r="R285" s="74"/>
      <c r="S285" s="8"/>
      <c r="T285" s="8"/>
      <c r="U285" s="74"/>
      <c r="V285" s="5">
        <f t="shared" si="5"/>
        <v>0</v>
      </c>
    </row>
    <row r="286" spans="1:23" s="4" customFormat="1" ht="19.5" hidden="1" customHeight="1" x14ac:dyDescent="0.2">
      <c r="A286" s="54"/>
      <c r="B286" s="2"/>
      <c r="C286" s="2"/>
      <c r="D286" s="2"/>
      <c r="E286" s="3" t="s">
        <v>224</v>
      </c>
      <c r="F286" s="3" t="s">
        <v>120</v>
      </c>
      <c r="G286" s="2">
        <v>1973</v>
      </c>
      <c r="H286" s="2" t="s">
        <v>85</v>
      </c>
      <c r="I286" s="2"/>
      <c r="J286" s="2"/>
      <c r="K286" s="80"/>
      <c r="L286" s="80"/>
      <c r="M286" s="80"/>
      <c r="N286" s="80"/>
      <c r="O286" s="17"/>
      <c r="P286" s="2"/>
      <c r="Q286" s="2"/>
      <c r="R286" s="76"/>
      <c r="S286" s="10"/>
      <c r="T286" s="10"/>
      <c r="U286" s="76"/>
      <c r="V286" s="5">
        <f t="shared" si="5"/>
        <v>0</v>
      </c>
    </row>
    <row r="287" spans="1:23" s="4" customFormat="1" ht="19.5" hidden="1" customHeight="1" x14ac:dyDescent="0.2">
      <c r="A287" s="54"/>
      <c r="B287" s="2"/>
      <c r="C287" s="2"/>
      <c r="D287" s="2"/>
      <c r="E287" s="3" t="s">
        <v>195</v>
      </c>
      <c r="F287" s="3" t="s">
        <v>163</v>
      </c>
      <c r="G287" s="2">
        <v>1951</v>
      </c>
      <c r="H287" s="2" t="s">
        <v>85</v>
      </c>
      <c r="I287" s="2"/>
      <c r="J287" s="2"/>
      <c r="K287" s="80"/>
      <c r="L287" s="80"/>
      <c r="M287" s="80"/>
      <c r="N287" s="80"/>
      <c r="O287" s="17"/>
      <c r="P287" s="2"/>
      <c r="Q287" s="2"/>
      <c r="R287" s="74"/>
      <c r="S287" s="8"/>
      <c r="T287" s="8"/>
      <c r="U287" s="74"/>
      <c r="V287" s="5">
        <f t="shared" si="5"/>
        <v>0</v>
      </c>
    </row>
    <row r="288" spans="1:23" s="4" customFormat="1" ht="19.5" hidden="1" customHeight="1" x14ac:dyDescent="0.2">
      <c r="A288" s="54"/>
      <c r="B288" s="2"/>
      <c r="C288" s="2"/>
      <c r="D288" s="2"/>
      <c r="E288" s="13" t="s">
        <v>348</v>
      </c>
      <c r="F288" s="3" t="s">
        <v>169</v>
      </c>
      <c r="G288" s="2">
        <v>2001</v>
      </c>
      <c r="H288" s="2" t="s">
        <v>85</v>
      </c>
      <c r="I288" s="2"/>
      <c r="J288" s="2"/>
      <c r="K288" s="80"/>
      <c r="L288" s="80"/>
      <c r="M288" s="80"/>
      <c r="N288" s="80"/>
      <c r="O288" s="17"/>
      <c r="P288" s="2"/>
      <c r="Q288" s="2"/>
      <c r="R288" s="74"/>
      <c r="S288" s="8"/>
      <c r="T288" s="8"/>
      <c r="U288" s="74"/>
      <c r="V288" s="5">
        <f t="shared" si="5"/>
        <v>0</v>
      </c>
    </row>
    <row r="289" spans="1:23" s="4" customFormat="1" ht="19.5" hidden="1" customHeight="1" x14ac:dyDescent="0.2">
      <c r="A289" s="54"/>
      <c r="B289" s="2"/>
      <c r="C289" s="2"/>
      <c r="D289" s="2"/>
      <c r="E289" s="13" t="s">
        <v>291</v>
      </c>
      <c r="F289" s="3" t="s">
        <v>292</v>
      </c>
      <c r="G289" s="2">
        <v>2001</v>
      </c>
      <c r="H289" s="2" t="s">
        <v>85</v>
      </c>
      <c r="I289" s="2"/>
      <c r="J289" s="2"/>
      <c r="K289" s="80"/>
      <c r="L289" s="80"/>
      <c r="M289" s="80"/>
      <c r="N289" s="80"/>
      <c r="O289" s="17"/>
      <c r="P289" s="2"/>
      <c r="Q289" s="2"/>
      <c r="R289" s="74"/>
      <c r="S289" s="8"/>
      <c r="T289" s="8"/>
      <c r="U289" s="74"/>
      <c r="V289" s="5">
        <f t="shared" si="5"/>
        <v>0</v>
      </c>
    </row>
    <row r="290" spans="1:23" s="4" customFormat="1" ht="19.5" hidden="1" customHeight="1" x14ac:dyDescent="0.2">
      <c r="A290" s="54"/>
      <c r="B290" s="2"/>
      <c r="C290" s="2"/>
      <c r="D290" s="2"/>
      <c r="E290" s="3" t="s">
        <v>223</v>
      </c>
      <c r="F290" s="3" t="s">
        <v>112</v>
      </c>
      <c r="G290" s="2">
        <v>1986</v>
      </c>
      <c r="H290" s="2" t="s">
        <v>85</v>
      </c>
      <c r="I290" s="2"/>
      <c r="J290" s="2"/>
      <c r="K290" s="80"/>
      <c r="L290" s="80"/>
      <c r="M290" s="80"/>
      <c r="N290" s="80"/>
      <c r="O290" s="17"/>
      <c r="P290" s="2"/>
      <c r="Q290" s="2"/>
      <c r="R290" s="76"/>
      <c r="S290" s="10"/>
      <c r="T290" s="10"/>
      <c r="U290" s="76"/>
      <c r="V290" s="5">
        <f t="shared" si="5"/>
        <v>0</v>
      </c>
    </row>
    <row r="291" spans="1:23" s="4" customFormat="1" ht="19.5" hidden="1" customHeight="1" x14ac:dyDescent="0.2">
      <c r="A291" s="54"/>
      <c r="B291" s="2"/>
      <c r="C291" s="2"/>
      <c r="D291" s="2"/>
      <c r="E291" s="3" t="s">
        <v>272</v>
      </c>
      <c r="F291" s="3" t="s">
        <v>129</v>
      </c>
      <c r="G291" s="2">
        <v>1977</v>
      </c>
      <c r="H291" s="2" t="s">
        <v>85</v>
      </c>
      <c r="I291" s="2"/>
      <c r="J291" s="2"/>
      <c r="K291" s="81"/>
      <c r="L291" s="81"/>
      <c r="M291" s="81"/>
      <c r="N291" s="81"/>
      <c r="O291" s="17"/>
      <c r="P291" s="2"/>
      <c r="Q291" s="2"/>
      <c r="R291" s="74"/>
      <c r="S291" s="8"/>
      <c r="T291" s="8"/>
      <c r="U291" s="74"/>
      <c r="V291" s="5">
        <f t="shared" si="5"/>
        <v>0</v>
      </c>
    </row>
    <row r="292" spans="1:23" s="4" customFormat="1" ht="19.5" hidden="1" customHeight="1" x14ac:dyDescent="0.2">
      <c r="A292" s="54"/>
      <c r="B292" s="2"/>
      <c r="C292" s="2"/>
      <c r="D292" s="2"/>
      <c r="E292" s="13" t="s">
        <v>222</v>
      </c>
      <c r="F292" s="3" t="s">
        <v>108</v>
      </c>
      <c r="G292" s="2">
        <v>2001</v>
      </c>
      <c r="H292" s="2" t="s">
        <v>85</v>
      </c>
      <c r="I292" s="2"/>
      <c r="J292" s="2"/>
      <c r="K292" s="80"/>
      <c r="L292" s="80"/>
      <c r="M292" s="80"/>
      <c r="N292" s="80"/>
      <c r="O292" s="17"/>
      <c r="P292" s="2"/>
      <c r="Q292" s="2"/>
      <c r="R292" s="74"/>
      <c r="S292" s="8"/>
      <c r="T292" s="8"/>
      <c r="U292" s="74"/>
      <c r="V292" s="5">
        <f t="shared" si="5"/>
        <v>0</v>
      </c>
    </row>
    <row r="293" spans="1:23" s="4" customFormat="1" ht="19.5" hidden="1" customHeight="1" x14ac:dyDescent="0.2">
      <c r="A293" s="54"/>
      <c r="B293" s="2"/>
      <c r="C293" s="2"/>
      <c r="D293" s="2"/>
      <c r="E293" s="50" t="s">
        <v>134</v>
      </c>
      <c r="F293" s="3" t="s">
        <v>135</v>
      </c>
      <c r="G293" s="2">
        <v>1984</v>
      </c>
      <c r="H293" s="2" t="s">
        <v>87</v>
      </c>
      <c r="I293" s="2"/>
      <c r="J293" s="2"/>
      <c r="K293" s="80"/>
      <c r="L293" s="80"/>
      <c r="M293" s="80"/>
      <c r="N293" s="80"/>
      <c r="O293" s="17"/>
      <c r="P293" s="2"/>
      <c r="Q293" s="2"/>
      <c r="R293" s="74"/>
      <c r="S293" s="8"/>
      <c r="T293" s="8"/>
      <c r="U293" s="74"/>
      <c r="V293" s="5">
        <f t="shared" si="5"/>
        <v>0</v>
      </c>
    </row>
    <row r="294" spans="1:23" s="4" customFormat="1" ht="19.5" hidden="1" customHeight="1" x14ac:dyDescent="0.2">
      <c r="A294" s="54"/>
      <c r="B294" s="2"/>
      <c r="C294" s="2"/>
      <c r="D294" s="2"/>
      <c r="E294" s="55" t="s">
        <v>586</v>
      </c>
      <c r="F294" s="3" t="s">
        <v>289</v>
      </c>
      <c r="G294" s="2">
        <v>2005</v>
      </c>
      <c r="H294" s="54" t="s">
        <v>85</v>
      </c>
      <c r="I294" s="2"/>
      <c r="J294" s="2"/>
      <c r="K294" s="80"/>
      <c r="L294" s="80"/>
      <c r="M294" s="80"/>
      <c r="N294" s="80"/>
      <c r="O294" s="56"/>
      <c r="P294" s="2"/>
      <c r="Q294" s="2"/>
      <c r="R294" s="74"/>
      <c r="S294" s="8"/>
      <c r="T294" s="8"/>
      <c r="U294" s="74"/>
      <c r="V294" s="5">
        <f t="shared" si="5"/>
        <v>0</v>
      </c>
      <c r="W294" s="6"/>
    </row>
    <row r="295" spans="1:23" s="4" customFormat="1" ht="19.5" hidden="1" customHeight="1" x14ac:dyDescent="0.2">
      <c r="A295" s="54"/>
      <c r="B295" s="2"/>
      <c r="C295" s="2"/>
      <c r="D295" s="2"/>
      <c r="E295" s="13" t="s">
        <v>288</v>
      </c>
      <c r="F295" s="3" t="s">
        <v>289</v>
      </c>
      <c r="G295" s="2">
        <v>2002</v>
      </c>
      <c r="H295" s="2" t="s">
        <v>85</v>
      </c>
      <c r="I295" s="2"/>
      <c r="J295" s="2"/>
      <c r="K295" s="80"/>
      <c r="L295" s="80"/>
      <c r="M295" s="80"/>
      <c r="N295" s="80"/>
      <c r="O295" s="29"/>
      <c r="P295" s="2"/>
      <c r="Q295" s="2"/>
      <c r="R295" s="74"/>
      <c r="S295" s="8"/>
      <c r="T295" s="8"/>
      <c r="U295" s="74"/>
      <c r="V295" s="5">
        <f t="shared" si="5"/>
        <v>0</v>
      </c>
    </row>
    <row r="296" spans="1:23" s="4" customFormat="1" ht="19.5" hidden="1" customHeight="1" x14ac:dyDescent="0.2">
      <c r="A296" s="54"/>
      <c r="B296" s="2"/>
      <c r="C296" s="2"/>
      <c r="D296" s="2"/>
      <c r="E296" s="44" t="s">
        <v>311</v>
      </c>
      <c r="F296" s="3" t="s">
        <v>289</v>
      </c>
      <c r="G296" s="2">
        <v>2003</v>
      </c>
      <c r="H296" s="2" t="s">
        <v>87</v>
      </c>
      <c r="I296" s="2"/>
      <c r="J296" s="2"/>
      <c r="K296" s="80"/>
      <c r="L296" s="80"/>
      <c r="M296" s="80"/>
      <c r="N296" s="80"/>
      <c r="O296" s="17"/>
      <c r="P296" s="2"/>
      <c r="Q296" s="2"/>
      <c r="R296" s="74"/>
      <c r="S296" s="8"/>
      <c r="T296" s="8"/>
      <c r="U296" s="74"/>
      <c r="V296" s="5">
        <f t="shared" si="5"/>
        <v>0</v>
      </c>
    </row>
    <row r="297" spans="1:23" s="4" customFormat="1" ht="19.5" hidden="1" customHeight="1" x14ac:dyDescent="0.2">
      <c r="A297" s="54"/>
      <c r="B297" s="2"/>
      <c r="C297" s="2"/>
      <c r="D297" s="2"/>
      <c r="E297" s="3" t="s">
        <v>212</v>
      </c>
      <c r="F297" s="3" t="s">
        <v>176</v>
      </c>
      <c r="G297" s="2">
        <v>1983</v>
      </c>
      <c r="H297" s="2" t="s">
        <v>85</v>
      </c>
      <c r="I297" s="2"/>
      <c r="J297" s="2"/>
      <c r="K297" s="80"/>
      <c r="L297" s="80"/>
      <c r="M297" s="80"/>
      <c r="N297" s="80"/>
      <c r="O297" s="17"/>
      <c r="P297" s="2"/>
      <c r="Q297" s="2"/>
      <c r="R297" s="74"/>
      <c r="S297" s="8"/>
      <c r="T297" s="8"/>
      <c r="U297" s="74"/>
      <c r="V297" s="5">
        <f t="shared" si="5"/>
        <v>0</v>
      </c>
    </row>
    <row r="298" spans="1:23" s="4" customFormat="1" ht="19.5" hidden="1" customHeight="1" x14ac:dyDescent="0.2">
      <c r="A298" s="54"/>
      <c r="B298" s="2"/>
      <c r="C298" s="2"/>
      <c r="D298" s="2"/>
      <c r="E298" s="3" t="s">
        <v>95</v>
      </c>
      <c r="F298" s="53" t="s">
        <v>501</v>
      </c>
      <c r="G298" s="2">
        <v>1988</v>
      </c>
      <c r="H298" s="2" t="s">
        <v>85</v>
      </c>
      <c r="I298" s="2"/>
      <c r="J298" s="2"/>
      <c r="K298" s="80"/>
      <c r="L298" s="80"/>
      <c r="M298" s="80"/>
      <c r="N298" s="80"/>
      <c r="O298" s="17"/>
      <c r="P298" s="2"/>
      <c r="Q298" s="2"/>
      <c r="R298" s="74"/>
      <c r="S298" s="8"/>
      <c r="T298" s="8"/>
      <c r="U298" s="74"/>
      <c r="V298" s="5">
        <f t="shared" si="5"/>
        <v>0</v>
      </c>
      <c r="W298" s="6"/>
    </row>
    <row r="299" spans="1:23" s="4" customFormat="1" ht="19.5" hidden="1" customHeight="1" x14ac:dyDescent="0.2">
      <c r="A299" s="54"/>
      <c r="B299" s="2"/>
      <c r="C299" s="2"/>
      <c r="D299" s="2"/>
      <c r="E299" s="3" t="s">
        <v>13</v>
      </c>
      <c r="F299" s="3" t="s">
        <v>14</v>
      </c>
      <c r="G299" s="2">
        <v>1989</v>
      </c>
      <c r="H299" s="2" t="s">
        <v>4</v>
      </c>
      <c r="I299" s="2"/>
      <c r="J299" s="2"/>
      <c r="K299" s="80"/>
      <c r="L299" s="80"/>
      <c r="M299" s="80"/>
      <c r="N299" s="80"/>
      <c r="O299" s="17"/>
      <c r="P299" s="2"/>
      <c r="Q299" s="2"/>
      <c r="R299" s="74"/>
      <c r="S299" s="8"/>
      <c r="T299" s="8"/>
      <c r="U299" s="74"/>
      <c r="V299" s="5">
        <f t="shared" si="5"/>
        <v>0</v>
      </c>
    </row>
    <row r="300" spans="1:23" s="4" customFormat="1" ht="19.5" hidden="1" customHeight="1" x14ac:dyDescent="0.2">
      <c r="A300" s="54"/>
      <c r="B300" s="2"/>
      <c r="C300" s="2"/>
      <c r="D300" s="2"/>
      <c r="E300" s="50" t="s">
        <v>279</v>
      </c>
      <c r="F300" s="3" t="s">
        <v>152</v>
      </c>
      <c r="G300" s="2">
        <v>1975</v>
      </c>
      <c r="H300" s="2" t="s">
        <v>87</v>
      </c>
      <c r="I300" s="2"/>
      <c r="J300" s="2"/>
      <c r="K300" s="80"/>
      <c r="L300" s="80"/>
      <c r="M300" s="80"/>
      <c r="N300" s="80"/>
      <c r="O300" s="17"/>
      <c r="P300" s="14"/>
      <c r="Q300" s="14"/>
      <c r="R300" s="74"/>
      <c r="S300" s="8"/>
      <c r="T300" s="8"/>
      <c r="U300" s="74"/>
      <c r="V300" s="5">
        <f t="shared" si="5"/>
        <v>0</v>
      </c>
    </row>
    <row r="301" spans="1:23" s="4" customFormat="1" ht="19.5" hidden="1" customHeight="1" x14ac:dyDescent="0.2">
      <c r="A301" s="54"/>
      <c r="B301" s="2"/>
      <c r="C301" s="2"/>
      <c r="D301" s="2"/>
      <c r="E301" s="13" t="s">
        <v>67</v>
      </c>
      <c r="F301" s="3" t="s">
        <v>172</v>
      </c>
      <c r="G301" s="2">
        <v>1996</v>
      </c>
      <c r="H301" s="2" t="s">
        <v>4</v>
      </c>
      <c r="I301" s="2"/>
      <c r="J301" s="2"/>
      <c r="K301" s="80"/>
      <c r="L301" s="80"/>
      <c r="M301" s="80"/>
      <c r="N301" s="80"/>
      <c r="O301" s="17"/>
      <c r="P301" s="2"/>
      <c r="Q301" s="2"/>
      <c r="R301" s="74"/>
      <c r="S301" s="8"/>
      <c r="T301" s="8"/>
      <c r="U301" s="74"/>
      <c r="V301" s="5">
        <f t="shared" si="5"/>
        <v>0</v>
      </c>
    </row>
    <row r="302" spans="1:23" s="4" customFormat="1" ht="19.5" hidden="1" customHeight="1" x14ac:dyDescent="0.2">
      <c r="A302" s="54"/>
      <c r="B302" s="2"/>
      <c r="C302" s="2"/>
      <c r="D302" s="2"/>
      <c r="E302" s="50" t="s">
        <v>47</v>
      </c>
      <c r="F302" s="3" t="s">
        <v>174</v>
      </c>
      <c r="G302" s="2">
        <v>1989</v>
      </c>
      <c r="H302" s="2" t="s">
        <v>5</v>
      </c>
      <c r="I302" s="2"/>
      <c r="J302" s="2"/>
      <c r="K302" s="80"/>
      <c r="L302" s="80"/>
      <c r="M302" s="80"/>
      <c r="N302" s="80"/>
      <c r="O302" s="17"/>
      <c r="P302" s="2"/>
      <c r="Q302" s="2"/>
      <c r="R302" s="74"/>
      <c r="S302" s="8"/>
      <c r="T302" s="8"/>
      <c r="U302" s="74"/>
      <c r="V302" s="5">
        <f t="shared" si="5"/>
        <v>0</v>
      </c>
    </row>
    <row r="303" spans="1:23" s="4" customFormat="1" ht="19.5" hidden="1" customHeight="1" x14ac:dyDescent="0.2">
      <c r="A303" s="54"/>
      <c r="B303" s="2"/>
      <c r="C303" s="2"/>
      <c r="D303" s="2"/>
      <c r="E303" s="24" t="s">
        <v>32</v>
      </c>
      <c r="F303" s="3" t="s">
        <v>26</v>
      </c>
      <c r="G303" s="2">
        <v>1996</v>
      </c>
      <c r="H303" s="2" t="s">
        <v>5</v>
      </c>
      <c r="I303" s="2"/>
      <c r="J303" s="2"/>
      <c r="K303" s="80"/>
      <c r="L303" s="80"/>
      <c r="M303" s="80"/>
      <c r="N303" s="80"/>
      <c r="O303" s="17"/>
      <c r="P303" s="2"/>
      <c r="Q303" s="2"/>
      <c r="R303" s="74"/>
      <c r="S303" s="8"/>
      <c r="T303" s="8"/>
      <c r="U303" s="74"/>
      <c r="V303" s="5">
        <f t="shared" si="5"/>
        <v>0</v>
      </c>
    </row>
    <row r="304" spans="1:23" s="4" customFormat="1" ht="19.5" hidden="1" customHeight="1" x14ac:dyDescent="0.2">
      <c r="A304" s="54"/>
      <c r="B304" s="2"/>
      <c r="C304" s="2"/>
      <c r="D304" s="2"/>
      <c r="E304" s="26" t="s">
        <v>371</v>
      </c>
      <c r="F304" s="3" t="s">
        <v>120</v>
      </c>
      <c r="G304" s="2">
        <v>2003</v>
      </c>
      <c r="H304" s="2" t="s">
        <v>85</v>
      </c>
      <c r="I304" s="2"/>
      <c r="J304" s="2"/>
      <c r="K304" s="80"/>
      <c r="L304" s="80"/>
      <c r="M304" s="80"/>
      <c r="N304" s="80"/>
      <c r="O304" s="17"/>
      <c r="P304" s="2"/>
      <c r="Q304" s="2"/>
      <c r="R304" s="74"/>
      <c r="S304" s="8"/>
      <c r="T304" s="8"/>
      <c r="U304" s="74"/>
      <c r="V304" s="5">
        <f t="shared" si="5"/>
        <v>0</v>
      </c>
    </row>
    <row r="305" spans="1:23" s="4" customFormat="1" ht="19.5" hidden="1" customHeight="1" x14ac:dyDescent="0.2">
      <c r="A305" s="54"/>
      <c r="B305" s="2"/>
      <c r="C305" s="2"/>
      <c r="D305" s="2"/>
      <c r="E305" s="13" t="s">
        <v>259</v>
      </c>
      <c r="F305" s="3" t="s">
        <v>138</v>
      </c>
      <c r="G305" s="2">
        <v>2001</v>
      </c>
      <c r="H305" s="2" t="s">
        <v>85</v>
      </c>
      <c r="I305" s="2"/>
      <c r="J305" s="2"/>
      <c r="K305" s="80"/>
      <c r="L305" s="80"/>
      <c r="M305" s="80"/>
      <c r="N305" s="80"/>
      <c r="O305" s="17"/>
      <c r="P305" s="2"/>
      <c r="Q305" s="2"/>
      <c r="R305" s="74"/>
      <c r="S305" s="8"/>
      <c r="T305" s="8"/>
      <c r="U305" s="74"/>
      <c r="V305" s="5">
        <f t="shared" si="5"/>
        <v>0</v>
      </c>
    </row>
    <row r="306" spans="1:23" s="4" customFormat="1" ht="19.5" hidden="1" customHeight="1" x14ac:dyDescent="0.2">
      <c r="A306" s="54"/>
      <c r="B306" s="2"/>
      <c r="C306" s="2"/>
      <c r="D306" s="2"/>
      <c r="E306" s="3" t="s">
        <v>97</v>
      </c>
      <c r="F306" s="3" t="s">
        <v>96</v>
      </c>
      <c r="G306" s="2">
        <v>1957</v>
      </c>
      <c r="H306" s="2" t="s">
        <v>85</v>
      </c>
      <c r="I306" s="2"/>
      <c r="J306" s="2"/>
      <c r="K306" s="80"/>
      <c r="L306" s="80"/>
      <c r="M306" s="80"/>
      <c r="N306" s="80"/>
      <c r="O306" s="17"/>
      <c r="P306" s="2"/>
      <c r="Q306" s="2"/>
      <c r="R306" s="74"/>
      <c r="S306" s="8"/>
      <c r="T306" s="8"/>
      <c r="U306" s="74"/>
      <c r="V306" s="5">
        <f t="shared" si="5"/>
        <v>0</v>
      </c>
    </row>
    <row r="307" spans="1:23" s="4" customFormat="1" ht="19.5" hidden="1" customHeight="1" x14ac:dyDescent="0.2">
      <c r="A307" s="54"/>
      <c r="B307" s="2"/>
      <c r="C307" s="2"/>
      <c r="D307" s="2"/>
      <c r="E307" s="24" t="s">
        <v>56</v>
      </c>
      <c r="F307" s="3" t="s">
        <v>169</v>
      </c>
      <c r="G307" s="2">
        <v>1997</v>
      </c>
      <c r="H307" s="2" t="s">
        <v>5</v>
      </c>
      <c r="I307" s="2"/>
      <c r="J307" s="2"/>
      <c r="K307" s="80"/>
      <c r="L307" s="80"/>
      <c r="M307" s="80"/>
      <c r="N307" s="80"/>
      <c r="O307" s="17"/>
      <c r="P307" s="2"/>
      <c r="Q307" s="2"/>
      <c r="R307" s="74"/>
      <c r="S307" s="8"/>
      <c r="T307" s="8"/>
      <c r="U307" s="74"/>
      <c r="V307" s="5">
        <f t="shared" si="5"/>
        <v>0</v>
      </c>
      <c r="W307" s="6"/>
    </row>
    <row r="308" spans="1:23" s="4" customFormat="1" ht="19.5" hidden="1" customHeight="1" x14ac:dyDescent="0.2">
      <c r="A308" s="54"/>
      <c r="B308" s="2"/>
      <c r="C308" s="2"/>
      <c r="D308" s="2"/>
      <c r="E308" s="13" t="s">
        <v>77</v>
      </c>
      <c r="F308" s="3" t="s">
        <v>162</v>
      </c>
      <c r="G308" s="2">
        <v>1997</v>
      </c>
      <c r="H308" s="2" t="s">
        <v>4</v>
      </c>
      <c r="I308" s="2"/>
      <c r="J308" s="2"/>
      <c r="K308" s="80"/>
      <c r="L308" s="80"/>
      <c r="M308" s="80"/>
      <c r="N308" s="80"/>
      <c r="O308" s="17"/>
      <c r="P308" s="2"/>
      <c r="Q308" s="2"/>
      <c r="R308" s="74"/>
      <c r="S308" s="8"/>
      <c r="T308" s="8"/>
      <c r="U308" s="74"/>
      <c r="V308" s="5">
        <f t="shared" si="5"/>
        <v>0</v>
      </c>
    </row>
    <row r="309" spans="1:23" s="4" customFormat="1" ht="19.5" hidden="1" customHeight="1" x14ac:dyDescent="0.2">
      <c r="A309" s="54"/>
      <c r="B309" s="2"/>
      <c r="C309" s="2"/>
      <c r="D309" s="2"/>
      <c r="E309" s="3" t="s">
        <v>213</v>
      </c>
      <c r="F309" s="3" t="s">
        <v>214</v>
      </c>
      <c r="G309" s="2">
        <v>1992</v>
      </c>
      <c r="H309" s="2" t="s">
        <v>85</v>
      </c>
      <c r="I309" s="2"/>
      <c r="J309" s="2"/>
      <c r="K309" s="80"/>
      <c r="L309" s="80"/>
      <c r="M309" s="80"/>
      <c r="N309" s="80"/>
      <c r="O309" s="17"/>
      <c r="P309" s="19"/>
      <c r="Q309" s="19"/>
      <c r="R309" s="74"/>
      <c r="S309" s="8"/>
      <c r="T309" s="8"/>
      <c r="U309" s="74"/>
      <c r="V309" s="5">
        <f t="shared" si="5"/>
        <v>0</v>
      </c>
    </row>
    <row r="310" spans="1:23" s="4" customFormat="1" ht="19.5" hidden="1" customHeight="1" x14ac:dyDescent="0.2">
      <c r="A310" s="54"/>
      <c r="B310" s="2"/>
      <c r="C310" s="2"/>
      <c r="D310" s="2"/>
      <c r="E310" s="13" t="s">
        <v>78</v>
      </c>
      <c r="F310" s="3" t="s">
        <v>162</v>
      </c>
      <c r="G310" s="2">
        <v>1998</v>
      </c>
      <c r="H310" s="2" t="s">
        <v>4</v>
      </c>
      <c r="I310" s="2"/>
      <c r="J310" s="2"/>
      <c r="K310" s="80"/>
      <c r="L310" s="80"/>
      <c r="M310" s="80"/>
      <c r="N310" s="80"/>
      <c r="O310" s="17"/>
      <c r="P310" s="2"/>
      <c r="Q310" s="2"/>
      <c r="R310" s="74"/>
      <c r="S310" s="8"/>
      <c r="T310" s="8"/>
      <c r="U310" s="74"/>
      <c r="V310" s="5">
        <f t="shared" si="5"/>
        <v>0</v>
      </c>
    </row>
    <row r="311" spans="1:23" s="4" customFormat="1" ht="19.5" hidden="1" customHeight="1" x14ac:dyDescent="0.2">
      <c r="A311" s="54"/>
      <c r="B311" s="2"/>
      <c r="C311" s="2"/>
      <c r="D311" s="2"/>
      <c r="E311" s="3" t="s">
        <v>40</v>
      </c>
      <c r="F311" s="3" t="s">
        <v>41</v>
      </c>
      <c r="G311" s="2">
        <v>1942</v>
      </c>
      <c r="H311" s="2" t="s">
        <v>4</v>
      </c>
      <c r="I311" s="2"/>
      <c r="J311" s="2"/>
      <c r="K311" s="80"/>
      <c r="L311" s="80"/>
      <c r="M311" s="80"/>
      <c r="N311" s="80"/>
      <c r="O311" s="17"/>
      <c r="P311" s="2"/>
      <c r="Q311" s="2"/>
      <c r="R311" s="74"/>
      <c r="S311" s="8"/>
      <c r="T311" s="8"/>
      <c r="U311" s="74"/>
      <c r="V311" s="5">
        <f t="shared" si="5"/>
        <v>0</v>
      </c>
    </row>
    <row r="312" spans="1:23" s="4" customFormat="1" ht="19.5" hidden="1" customHeight="1" x14ac:dyDescent="0.2">
      <c r="A312" s="54"/>
      <c r="B312" s="2"/>
      <c r="C312" s="2"/>
      <c r="D312" s="2"/>
      <c r="E312" s="13" t="s">
        <v>197</v>
      </c>
      <c r="F312" s="3" t="s">
        <v>210</v>
      </c>
      <c r="G312" s="2">
        <v>2001</v>
      </c>
      <c r="H312" s="2" t="s">
        <v>85</v>
      </c>
      <c r="I312" s="2"/>
      <c r="J312" s="2"/>
      <c r="K312" s="80"/>
      <c r="L312" s="80"/>
      <c r="M312" s="80"/>
      <c r="N312" s="80"/>
      <c r="O312" s="17"/>
      <c r="P312" s="2"/>
      <c r="Q312" s="2"/>
      <c r="R312" s="74"/>
      <c r="S312" s="8"/>
      <c r="T312" s="8"/>
      <c r="U312" s="74"/>
      <c r="V312" s="5">
        <f t="shared" si="5"/>
        <v>0</v>
      </c>
    </row>
    <row r="313" spans="1:23" s="4" customFormat="1" ht="19.5" hidden="1" customHeight="1" x14ac:dyDescent="0.2">
      <c r="A313" s="54"/>
      <c r="B313" s="2"/>
      <c r="C313" s="2"/>
      <c r="D313" s="2"/>
      <c r="E313" s="32" t="s">
        <v>328</v>
      </c>
      <c r="F313" s="32" t="s">
        <v>329</v>
      </c>
      <c r="G313" s="2">
        <v>1947</v>
      </c>
      <c r="H313" s="33" t="s">
        <v>85</v>
      </c>
      <c r="I313" s="33"/>
      <c r="J313" s="33"/>
      <c r="K313" s="81"/>
      <c r="L313" s="81"/>
      <c r="M313" s="81"/>
      <c r="N313" s="81"/>
      <c r="O313" s="17"/>
      <c r="P313" s="2"/>
      <c r="Q313" s="2"/>
      <c r="R313" s="76"/>
      <c r="S313" s="10"/>
      <c r="T313" s="10"/>
      <c r="U313" s="77"/>
      <c r="V313" s="5">
        <f t="shared" si="5"/>
        <v>0</v>
      </c>
    </row>
    <row r="314" spans="1:23" s="4" customFormat="1" ht="19.5" hidden="1" customHeight="1" x14ac:dyDescent="0.2">
      <c r="A314" s="54"/>
      <c r="B314" s="2"/>
      <c r="C314" s="2"/>
      <c r="D314" s="2"/>
      <c r="E314" s="3" t="s">
        <v>69</v>
      </c>
      <c r="F314" s="3" t="s">
        <v>150</v>
      </c>
      <c r="G314" s="2">
        <v>1950</v>
      </c>
      <c r="H314" s="2" t="s">
        <v>4</v>
      </c>
      <c r="I314" s="2"/>
      <c r="J314" s="2"/>
      <c r="K314" s="80"/>
      <c r="L314" s="80"/>
      <c r="M314" s="80"/>
      <c r="N314" s="80"/>
      <c r="O314" s="17"/>
      <c r="P314" s="2"/>
      <c r="Q314" s="2"/>
      <c r="R314" s="76"/>
      <c r="S314" s="10"/>
      <c r="T314" s="10"/>
      <c r="U314" s="76"/>
      <c r="V314" s="5">
        <f t="shared" si="5"/>
        <v>0</v>
      </c>
    </row>
    <row r="315" spans="1:23" s="4" customFormat="1" ht="19.5" hidden="1" customHeight="1" x14ac:dyDescent="0.2">
      <c r="A315" s="54"/>
      <c r="B315" s="2"/>
      <c r="C315" s="2"/>
      <c r="D315" s="2"/>
      <c r="E315" s="3" t="s">
        <v>258</v>
      </c>
      <c r="F315" s="3" t="s">
        <v>205</v>
      </c>
      <c r="G315" s="2">
        <v>1971</v>
      </c>
      <c r="H315" s="2" t="s">
        <v>85</v>
      </c>
      <c r="I315" s="2"/>
      <c r="J315" s="2"/>
      <c r="K315" s="80"/>
      <c r="L315" s="80"/>
      <c r="M315" s="80"/>
      <c r="N315" s="80"/>
      <c r="O315" s="17"/>
      <c r="P315" s="2"/>
      <c r="Q315" s="2"/>
      <c r="R315" s="74"/>
      <c r="S315" s="8"/>
      <c r="T315" s="8"/>
      <c r="U315" s="74"/>
      <c r="V315" s="5">
        <f t="shared" si="5"/>
        <v>0</v>
      </c>
    </row>
    <row r="316" spans="1:23" s="4" customFormat="1" ht="19.5" hidden="1" customHeight="1" x14ac:dyDescent="0.2">
      <c r="A316" s="54"/>
      <c r="B316" s="2"/>
      <c r="C316" s="2"/>
      <c r="D316" s="2"/>
      <c r="E316" s="3" t="s">
        <v>399</v>
      </c>
      <c r="F316" s="3" t="s">
        <v>171</v>
      </c>
      <c r="G316" s="2">
        <v>1946</v>
      </c>
      <c r="H316" s="2" t="s">
        <v>85</v>
      </c>
      <c r="I316" s="2"/>
      <c r="J316" s="2"/>
      <c r="K316" s="81"/>
      <c r="L316" s="81"/>
      <c r="M316" s="81"/>
      <c r="N316" s="81"/>
      <c r="O316" s="17"/>
      <c r="P316" s="2"/>
      <c r="Q316" s="2"/>
      <c r="R316" s="76"/>
      <c r="S316" s="10"/>
      <c r="T316" s="10"/>
      <c r="U316" s="76"/>
      <c r="V316" s="5">
        <f t="shared" si="5"/>
        <v>0</v>
      </c>
    </row>
    <row r="317" spans="1:23" s="4" customFormat="1" ht="19.5" hidden="1" customHeight="1" x14ac:dyDescent="0.2">
      <c r="A317" s="54"/>
      <c r="B317" s="2"/>
      <c r="C317" s="2"/>
      <c r="D317" s="2"/>
      <c r="E317" s="32" t="s">
        <v>330</v>
      </c>
      <c r="F317" s="3" t="s">
        <v>332</v>
      </c>
      <c r="G317" s="2">
        <v>1964</v>
      </c>
      <c r="H317" s="33" t="s">
        <v>85</v>
      </c>
      <c r="I317" s="33"/>
      <c r="J317" s="33"/>
      <c r="K317" s="83"/>
      <c r="L317" s="83"/>
      <c r="M317" s="83"/>
      <c r="N317" s="83"/>
      <c r="O317" s="17"/>
      <c r="P317" s="2"/>
      <c r="Q317" s="2"/>
      <c r="R317" s="74"/>
      <c r="S317" s="8"/>
      <c r="T317" s="8"/>
      <c r="U317" s="74"/>
      <c r="V317" s="5">
        <f t="shared" si="5"/>
        <v>0</v>
      </c>
    </row>
    <row r="318" spans="1:23" s="4" customFormat="1" ht="19.5" hidden="1" customHeight="1" x14ac:dyDescent="0.2">
      <c r="A318" s="54"/>
      <c r="B318" s="2"/>
      <c r="C318" s="2"/>
      <c r="D318" s="2"/>
      <c r="E318" s="13" t="s">
        <v>130</v>
      </c>
      <c r="F318" s="3" t="s">
        <v>160</v>
      </c>
      <c r="G318" s="2">
        <v>1997</v>
      </c>
      <c r="H318" s="2" t="s">
        <v>85</v>
      </c>
      <c r="I318" s="2"/>
      <c r="J318" s="2"/>
      <c r="K318" s="80"/>
      <c r="L318" s="80"/>
      <c r="M318" s="80"/>
      <c r="N318" s="80"/>
      <c r="O318" s="17"/>
      <c r="P318" s="2"/>
      <c r="Q318" s="2"/>
      <c r="R318" s="74"/>
      <c r="S318" s="8"/>
      <c r="T318" s="8"/>
      <c r="U318" s="74"/>
      <c r="V318" s="5">
        <f t="shared" si="5"/>
        <v>0</v>
      </c>
    </row>
    <row r="319" spans="1:23" s="4" customFormat="1" ht="19.5" hidden="1" customHeight="1" x14ac:dyDescent="0.2">
      <c r="A319" s="54"/>
      <c r="B319" s="2"/>
      <c r="C319" s="2"/>
      <c r="D319" s="2"/>
      <c r="E319" s="13" t="s">
        <v>257</v>
      </c>
      <c r="F319" s="3" t="s">
        <v>138</v>
      </c>
      <c r="G319" s="2">
        <v>2001</v>
      </c>
      <c r="H319" s="2" t="s">
        <v>85</v>
      </c>
      <c r="I319" s="2"/>
      <c r="J319" s="2"/>
      <c r="K319" s="80"/>
      <c r="L319" s="80"/>
      <c r="M319" s="80"/>
      <c r="N319" s="80"/>
      <c r="O319" s="17"/>
      <c r="P319" s="2"/>
      <c r="Q319" s="2"/>
      <c r="R319" s="74"/>
      <c r="S319" s="8"/>
      <c r="T319" s="8"/>
      <c r="U319" s="74"/>
      <c r="V319" s="5">
        <f t="shared" si="5"/>
        <v>0</v>
      </c>
    </row>
    <row r="320" spans="1:23" s="4" customFormat="1" ht="19.5" hidden="1" customHeight="1" x14ac:dyDescent="0.2">
      <c r="A320" s="54"/>
      <c r="B320" s="2"/>
      <c r="C320" s="2"/>
      <c r="D320" s="2"/>
      <c r="E320" s="3" t="s">
        <v>33</v>
      </c>
      <c r="F320" s="3" t="s">
        <v>34</v>
      </c>
      <c r="G320" s="2">
        <v>1984</v>
      </c>
      <c r="H320" s="2" t="s">
        <v>4</v>
      </c>
      <c r="I320" s="2"/>
      <c r="J320" s="2"/>
      <c r="K320" s="80"/>
      <c r="L320" s="80"/>
      <c r="M320" s="80"/>
      <c r="N320" s="80"/>
      <c r="O320" s="17"/>
      <c r="P320" s="2"/>
      <c r="Q320" s="2"/>
      <c r="R320" s="74"/>
      <c r="S320" s="8"/>
      <c r="T320" s="8"/>
      <c r="U320" s="74"/>
      <c r="V320" s="5">
        <f t="shared" si="5"/>
        <v>0</v>
      </c>
    </row>
    <row r="321" spans="1:23" s="4" customFormat="1" ht="19.5" hidden="1" customHeight="1" x14ac:dyDescent="0.2">
      <c r="A321" s="54"/>
      <c r="B321" s="2"/>
      <c r="C321" s="2"/>
      <c r="D321" s="2"/>
      <c r="E321" s="38" t="s">
        <v>377</v>
      </c>
      <c r="F321" s="3" t="s">
        <v>169</v>
      </c>
      <c r="G321" s="2">
        <v>2000</v>
      </c>
      <c r="H321" s="2" t="s">
        <v>85</v>
      </c>
      <c r="I321" s="2"/>
      <c r="J321" s="2"/>
      <c r="K321" s="80"/>
      <c r="L321" s="80"/>
      <c r="M321" s="80"/>
      <c r="N321" s="80"/>
      <c r="O321" s="17"/>
      <c r="P321" s="2"/>
      <c r="Q321" s="2"/>
      <c r="R321" s="74"/>
      <c r="S321" s="8"/>
      <c r="T321" s="8"/>
      <c r="U321" s="74"/>
      <c r="V321" s="5">
        <f t="shared" ref="V321:V384" si="6">SUM(I321:U321)</f>
        <v>0</v>
      </c>
    </row>
    <row r="322" spans="1:23" s="4" customFormat="1" ht="19.5" hidden="1" customHeight="1" x14ac:dyDescent="0.2">
      <c r="A322" s="54"/>
      <c r="B322" s="2"/>
      <c r="C322" s="2"/>
      <c r="D322" s="41"/>
      <c r="E322" s="13" t="s">
        <v>349</v>
      </c>
      <c r="F322" s="3" t="s">
        <v>169</v>
      </c>
      <c r="G322" s="2">
        <v>2001</v>
      </c>
      <c r="H322" s="2" t="s">
        <v>85</v>
      </c>
      <c r="I322" s="2"/>
      <c r="J322" s="2"/>
      <c r="K322" s="80"/>
      <c r="L322" s="80"/>
      <c r="M322" s="80"/>
      <c r="N322" s="80"/>
      <c r="O322" s="17"/>
      <c r="P322" s="2"/>
      <c r="Q322" s="2"/>
      <c r="R322" s="74"/>
      <c r="S322" s="8"/>
      <c r="T322" s="8"/>
      <c r="U322" s="74"/>
      <c r="V322" s="5">
        <f t="shared" si="6"/>
        <v>0</v>
      </c>
    </row>
    <row r="323" spans="1:23" s="4" customFormat="1" ht="19.5" hidden="1" customHeight="1" x14ac:dyDescent="0.2">
      <c r="A323" s="54"/>
      <c r="B323" s="2"/>
      <c r="C323" s="2"/>
      <c r="D323" s="2"/>
      <c r="E323" s="13" t="s">
        <v>256</v>
      </c>
      <c r="F323" s="3" t="s">
        <v>169</v>
      </c>
      <c r="G323" s="2">
        <v>2000</v>
      </c>
      <c r="H323" s="2" t="s">
        <v>85</v>
      </c>
      <c r="I323" s="2"/>
      <c r="J323" s="2"/>
      <c r="K323" s="80"/>
      <c r="L323" s="80"/>
      <c r="M323" s="80"/>
      <c r="N323" s="80"/>
      <c r="O323" s="17"/>
      <c r="P323" s="2"/>
      <c r="Q323" s="2"/>
      <c r="R323" s="74"/>
      <c r="S323" s="8"/>
      <c r="T323" s="8"/>
      <c r="U323" s="74"/>
      <c r="V323" s="5">
        <f t="shared" si="6"/>
        <v>0</v>
      </c>
    </row>
    <row r="324" spans="1:23" s="4" customFormat="1" ht="19.5" hidden="1" customHeight="1" x14ac:dyDescent="0.2">
      <c r="A324" s="54"/>
      <c r="B324" s="2"/>
      <c r="C324" s="2"/>
      <c r="D324" s="2"/>
      <c r="E324" s="46" t="s">
        <v>408</v>
      </c>
      <c r="F324" s="3" t="s">
        <v>290</v>
      </c>
      <c r="G324" s="2">
        <v>2006</v>
      </c>
      <c r="H324" s="2" t="s">
        <v>85</v>
      </c>
      <c r="I324" s="2"/>
      <c r="J324" s="2"/>
      <c r="K324" s="81"/>
      <c r="L324" s="81"/>
      <c r="M324" s="81"/>
      <c r="N324" s="81"/>
      <c r="O324" s="17"/>
      <c r="P324" s="2"/>
      <c r="Q324" s="2"/>
      <c r="R324" s="74"/>
      <c r="S324" s="8"/>
      <c r="T324" s="8"/>
      <c r="U324" s="74"/>
      <c r="V324" s="5">
        <f t="shared" si="6"/>
        <v>0</v>
      </c>
    </row>
    <row r="325" spans="1:23" s="4" customFormat="1" ht="19.5" hidden="1" customHeight="1" x14ac:dyDescent="0.2">
      <c r="A325" s="54"/>
      <c r="B325" s="2"/>
      <c r="C325" s="2"/>
      <c r="D325" s="2"/>
      <c r="E325" s="52" t="s">
        <v>500</v>
      </c>
      <c r="F325" s="53" t="s">
        <v>499</v>
      </c>
      <c r="G325" s="2">
        <v>1992</v>
      </c>
      <c r="H325" s="54" t="s">
        <v>85</v>
      </c>
      <c r="I325" s="2"/>
      <c r="J325" s="2"/>
      <c r="K325" s="80"/>
      <c r="L325" s="80"/>
      <c r="M325" s="80"/>
      <c r="N325" s="80"/>
      <c r="O325" s="17"/>
      <c r="P325" s="2"/>
      <c r="Q325" s="2"/>
      <c r="R325" s="74"/>
      <c r="S325" s="8"/>
      <c r="T325" s="8"/>
      <c r="U325" s="74"/>
      <c r="V325" s="5">
        <f t="shared" si="6"/>
        <v>0</v>
      </c>
      <c r="W325" s="6"/>
    </row>
    <row r="326" spans="1:23" s="4" customFormat="1" ht="19.5" hidden="1" customHeight="1" x14ac:dyDescent="0.2">
      <c r="A326" s="54"/>
      <c r="B326" s="2"/>
      <c r="C326" s="2"/>
      <c r="D326" s="2"/>
      <c r="E326" s="46" t="s">
        <v>370</v>
      </c>
      <c r="F326" s="3" t="s">
        <v>138</v>
      </c>
      <c r="G326" s="45">
        <v>2003</v>
      </c>
      <c r="H326" s="2" t="s">
        <v>85</v>
      </c>
      <c r="I326" s="2"/>
      <c r="J326" s="2"/>
      <c r="K326" s="80"/>
      <c r="L326" s="80"/>
      <c r="M326" s="80"/>
      <c r="N326" s="80"/>
      <c r="O326" s="34"/>
      <c r="P326" s="2"/>
      <c r="Q326" s="2"/>
      <c r="R326" s="74"/>
      <c r="S326" s="8"/>
      <c r="T326" s="8"/>
      <c r="U326" s="74"/>
      <c r="V326" s="5">
        <f t="shared" si="6"/>
        <v>0</v>
      </c>
    </row>
    <row r="327" spans="1:23" s="4" customFormat="1" ht="19.5" hidden="1" customHeight="1" x14ac:dyDescent="0.2">
      <c r="A327" s="54"/>
      <c r="B327" s="2"/>
      <c r="C327" s="2"/>
      <c r="D327" s="2"/>
      <c r="E327" s="13" t="s">
        <v>198</v>
      </c>
      <c r="F327" s="3" t="s">
        <v>53</v>
      </c>
      <c r="G327" s="2">
        <v>1998</v>
      </c>
      <c r="H327" s="2" t="s">
        <v>85</v>
      </c>
      <c r="I327" s="2"/>
      <c r="J327" s="2"/>
      <c r="K327" s="80"/>
      <c r="L327" s="80"/>
      <c r="M327" s="80"/>
      <c r="N327" s="80"/>
      <c r="O327" s="17"/>
      <c r="P327" s="2"/>
      <c r="Q327" s="2"/>
      <c r="R327" s="74"/>
      <c r="S327" s="8"/>
      <c r="T327" s="8"/>
      <c r="U327" s="74"/>
      <c r="V327" s="5">
        <f t="shared" si="6"/>
        <v>0</v>
      </c>
    </row>
    <row r="328" spans="1:23" s="4" customFormat="1" ht="19.5" hidden="1" customHeight="1" x14ac:dyDescent="0.2">
      <c r="A328" s="54"/>
      <c r="B328" s="2"/>
      <c r="C328" s="2"/>
      <c r="D328" s="2"/>
      <c r="E328" s="38" t="s">
        <v>364</v>
      </c>
      <c r="F328" s="36" t="s">
        <v>169</v>
      </c>
      <c r="G328" s="2">
        <v>1989</v>
      </c>
      <c r="H328" s="14" t="s">
        <v>85</v>
      </c>
      <c r="I328" s="14"/>
      <c r="J328" s="14"/>
      <c r="K328" s="79"/>
      <c r="L328" s="79"/>
      <c r="M328" s="79"/>
      <c r="N328" s="79"/>
      <c r="O328" s="17"/>
      <c r="P328" s="2"/>
      <c r="Q328" s="2"/>
      <c r="R328" s="74"/>
      <c r="S328" s="8"/>
      <c r="T328" s="8"/>
      <c r="U328" s="74"/>
      <c r="V328" s="5">
        <f t="shared" si="6"/>
        <v>0</v>
      </c>
    </row>
    <row r="329" spans="1:23" s="4" customFormat="1" ht="19.5" hidden="1" customHeight="1" x14ac:dyDescent="0.2">
      <c r="A329" s="54"/>
      <c r="B329" s="2"/>
      <c r="C329" s="2"/>
      <c r="D329" s="2"/>
      <c r="E329" s="50" t="s">
        <v>49</v>
      </c>
      <c r="F329" s="3" t="s">
        <v>149</v>
      </c>
      <c r="G329" s="2">
        <v>1988</v>
      </c>
      <c r="H329" s="2" t="s">
        <v>5</v>
      </c>
      <c r="I329" s="2"/>
      <c r="J329" s="2"/>
      <c r="K329" s="80"/>
      <c r="L329" s="80"/>
      <c r="M329" s="80"/>
      <c r="N329" s="80"/>
      <c r="O329" s="17"/>
      <c r="P329" s="2"/>
      <c r="Q329" s="2"/>
      <c r="R329" s="74"/>
      <c r="S329" s="8"/>
      <c r="T329" s="8"/>
      <c r="U329" s="74"/>
      <c r="V329" s="5">
        <f t="shared" si="6"/>
        <v>0</v>
      </c>
    </row>
    <row r="330" spans="1:23" s="4" customFormat="1" ht="19.5" hidden="1" customHeight="1" x14ac:dyDescent="0.2">
      <c r="A330" s="54"/>
      <c r="B330" s="2"/>
      <c r="C330" s="2"/>
      <c r="D330" s="2"/>
      <c r="E330" s="13" t="s">
        <v>216</v>
      </c>
      <c r="F330" s="3" t="s">
        <v>152</v>
      </c>
      <c r="G330" s="2">
        <v>2002</v>
      </c>
      <c r="H330" s="2" t="s">
        <v>85</v>
      </c>
      <c r="I330" s="2"/>
      <c r="J330" s="2"/>
      <c r="K330" s="80"/>
      <c r="L330" s="80"/>
      <c r="M330" s="80"/>
      <c r="N330" s="80"/>
      <c r="O330" s="17"/>
      <c r="P330" s="2"/>
      <c r="Q330" s="2"/>
      <c r="R330" s="74"/>
      <c r="S330" s="8"/>
      <c r="T330" s="8"/>
      <c r="U330" s="74"/>
      <c r="V330" s="5">
        <f t="shared" si="6"/>
        <v>0</v>
      </c>
    </row>
    <row r="331" spans="1:23" s="4" customFormat="1" ht="19.5" hidden="1" customHeight="1" x14ac:dyDescent="0.2">
      <c r="A331" s="54"/>
      <c r="B331" s="2"/>
      <c r="C331" s="2"/>
      <c r="D331" s="2"/>
      <c r="E331" s="13" t="s">
        <v>38</v>
      </c>
      <c r="F331" s="3" t="s">
        <v>164</v>
      </c>
      <c r="G331" s="2">
        <v>1974</v>
      </c>
      <c r="H331" s="2" t="s">
        <v>4</v>
      </c>
      <c r="I331" s="2"/>
      <c r="J331" s="2"/>
      <c r="K331" s="80"/>
      <c r="L331" s="80"/>
      <c r="M331" s="80"/>
      <c r="N331" s="80"/>
      <c r="O331" s="17"/>
      <c r="P331" s="2"/>
      <c r="Q331" s="2"/>
      <c r="R331" s="74"/>
      <c r="S331" s="8"/>
      <c r="T331" s="8"/>
      <c r="U331" s="74"/>
      <c r="V331" s="5">
        <f t="shared" si="6"/>
        <v>0</v>
      </c>
    </row>
    <row r="332" spans="1:23" s="4" customFormat="1" ht="19.5" hidden="1" customHeight="1" x14ac:dyDescent="0.2">
      <c r="A332" s="54"/>
      <c r="B332" s="2"/>
      <c r="C332" s="2"/>
      <c r="D332" s="2"/>
      <c r="E332" s="50" t="s">
        <v>353</v>
      </c>
      <c r="F332" s="3" t="s">
        <v>169</v>
      </c>
      <c r="G332" s="2">
        <v>1996</v>
      </c>
      <c r="H332" s="2" t="s">
        <v>87</v>
      </c>
      <c r="I332" s="2"/>
      <c r="J332" s="2"/>
      <c r="K332" s="80"/>
      <c r="L332" s="80"/>
      <c r="M332" s="80"/>
      <c r="N332" s="80"/>
      <c r="O332" s="17"/>
      <c r="P332" s="2"/>
      <c r="Q332" s="2"/>
      <c r="R332" s="74"/>
      <c r="S332" s="8"/>
      <c r="T332" s="8"/>
      <c r="U332" s="74"/>
      <c r="V332" s="5">
        <f t="shared" si="6"/>
        <v>0</v>
      </c>
    </row>
    <row r="333" spans="1:23" s="4" customFormat="1" ht="19.5" hidden="1" customHeight="1" x14ac:dyDescent="0.2">
      <c r="A333" s="54"/>
      <c r="B333" s="2"/>
      <c r="C333" s="2"/>
      <c r="D333" s="2"/>
      <c r="E333" s="50" t="s">
        <v>218</v>
      </c>
      <c r="F333" s="3" t="s">
        <v>215</v>
      </c>
      <c r="G333" s="2">
        <v>1977</v>
      </c>
      <c r="H333" s="2" t="s">
        <v>87</v>
      </c>
      <c r="I333" s="2"/>
      <c r="J333" s="2"/>
      <c r="K333" s="80"/>
      <c r="L333" s="80"/>
      <c r="M333" s="80"/>
      <c r="N333" s="80"/>
      <c r="O333" s="17"/>
      <c r="P333" s="2"/>
      <c r="Q333" s="2"/>
      <c r="R333" s="74"/>
      <c r="S333" s="8"/>
      <c r="T333" s="8"/>
      <c r="U333" s="74"/>
      <c r="V333" s="5">
        <f t="shared" si="6"/>
        <v>0</v>
      </c>
    </row>
    <row r="334" spans="1:23" s="4" customFormat="1" ht="19.5" hidden="1" customHeight="1" x14ac:dyDescent="0.2">
      <c r="A334" s="54"/>
      <c r="B334" s="2"/>
      <c r="C334" s="2"/>
      <c r="D334" s="2"/>
      <c r="E334" s="24" t="s">
        <v>58</v>
      </c>
      <c r="F334" s="3" t="s">
        <v>121</v>
      </c>
      <c r="G334" s="2">
        <v>1997</v>
      </c>
      <c r="H334" s="2" t="s">
        <v>5</v>
      </c>
      <c r="I334" s="2"/>
      <c r="J334" s="2"/>
      <c r="K334" s="80"/>
      <c r="L334" s="80"/>
      <c r="M334" s="80"/>
      <c r="N334" s="80"/>
      <c r="O334" s="17"/>
      <c r="P334" s="2"/>
      <c r="Q334" s="2"/>
      <c r="R334" s="74"/>
      <c r="S334" s="8"/>
      <c r="T334" s="8"/>
      <c r="U334" s="74"/>
      <c r="V334" s="5">
        <f t="shared" si="6"/>
        <v>0</v>
      </c>
    </row>
    <row r="335" spans="1:23" s="4" customFormat="1" ht="19.5" hidden="1" customHeight="1" x14ac:dyDescent="0.2">
      <c r="A335" s="54"/>
      <c r="B335" s="2"/>
      <c r="C335" s="2"/>
      <c r="D335" s="2"/>
      <c r="E335" s="13" t="s">
        <v>64</v>
      </c>
      <c r="F335" s="3" t="s">
        <v>121</v>
      </c>
      <c r="G335" s="2">
        <v>1994</v>
      </c>
      <c r="H335" s="2" t="s">
        <v>4</v>
      </c>
      <c r="I335" s="2"/>
      <c r="J335" s="2"/>
      <c r="K335" s="80"/>
      <c r="L335" s="80"/>
      <c r="M335" s="80"/>
      <c r="N335" s="80"/>
      <c r="O335" s="17"/>
      <c r="P335" s="2"/>
      <c r="Q335" s="2"/>
      <c r="R335" s="74"/>
      <c r="S335" s="8"/>
      <c r="T335" s="8"/>
      <c r="U335" s="74"/>
      <c r="V335" s="5">
        <f t="shared" si="6"/>
        <v>0</v>
      </c>
    </row>
    <row r="336" spans="1:23" s="4" customFormat="1" ht="19.5" hidden="1" customHeight="1" x14ac:dyDescent="0.2">
      <c r="A336" s="54"/>
      <c r="B336" s="2"/>
      <c r="C336" s="2"/>
      <c r="D336" s="2"/>
      <c r="E336" s="50" t="s">
        <v>314</v>
      </c>
      <c r="F336" s="3" t="s">
        <v>290</v>
      </c>
      <c r="G336" s="2">
        <v>1963</v>
      </c>
      <c r="H336" s="2" t="s">
        <v>87</v>
      </c>
      <c r="I336" s="2"/>
      <c r="J336" s="2"/>
      <c r="K336" s="81"/>
      <c r="L336" s="81"/>
      <c r="M336" s="81"/>
      <c r="N336" s="81"/>
      <c r="O336" s="17"/>
      <c r="P336" s="2"/>
      <c r="Q336" s="2"/>
      <c r="R336" s="74"/>
      <c r="S336" s="8"/>
      <c r="T336" s="8"/>
      <c r="U336" s="74"/>
      <c r="V336" s="5">
        <f t="shared" si="6"/>
        <v>0</v>
      </c>
    </row>
    <row r="337" spans="1:23" s="4" customFormat="1" ht="19.5" hidden="1" customHeight="1" x14ac:dyDescent="0.2">
      <c r="A337" s="54"/>
      <c r="B337" s="2"/>
      <c r="C337" s="2"/>
      <c r="D337" s="2"/>
      <c r="E337" s="3" t="s">
        <v>82</v>
      </c>
      <c r="F337" s="3" t="s">
        <v>118</v>
      </c>
      <c r="G337" s="2">
        <v>1958</v>
      </c>
      <c r="H337" s="2" t="s">
        <v>4</v>
      </c>
      <c r="I337" s="2"/>
      <c r="J337" s="2"/>
      <c r="K337" s="80"/>
      <c r="L337" s="80"/>
      <c r="M337" s="80"/>
      <c r="N337" s="80"/>
      <c r="O337" s="17"/>
      <c r="P337" s="2"/>
      <c r="Q337" s="2"/>
      <c r="R337" s="74"/>
      <c r="S337" s="8"/>
      <c r="T337" s="8"/>
      <c r="U337" s="74"/>
      <c r="V337" s="5">
        <f t="shared" si="6"/>
        <v>0</v>
      </c>
      <c r="W337" s="6"/>
    </row>
    <row r="338" spans="1:23" s="4" customFormat="1" ht="19.5" hidden="1" customHeight="1" x14ac:dyDescent="0.2">
      <c r="A338" s="54"/>
      <c r="B338" s="2"/>
      <c r="C338" s="2"/>
      <c r="D338" s="2"/>
      <c r="E338" s="13" t="s">
        <v>200</v>
      </c>
      <c r="F338" s="3" t="s">
        <v>51</v>
      </c>
      <c r="G338" s="2">
        <v>1970</v>
      </c>
      <c r="H338" s="2" t="s">
        <v>85</v>
      </c>
      <c r="I338" s="2"/>
      <c r="J338" s="2"/>
      <c r="K338" s="80"/>
      <c r="L338" s="80"/>
      <c r="M338" s="80"/>
      <c r="N338" s="80"/>
      <c r="O338" s="17"/>
      <c r="P338" s="2"/>
      <c r="Q338" s="2"/>
      <c r="R338" s="76"/>
      <c r="S338" s="10"/>
      <c r="T338" s="10"/>
      <c r="U338" s="76"/>
      <c r="V338" s="5">
        <f t="shared" si="6"/>
        <v>0</v>
      </c>
    </row>
    <row r="339" spans="1:23" s="4" customFormat="1" ht="19.5" hidden="1" customHeight="1" x14ac:dyDescent="0.2">
      <c r="A339" s="54"/>
      <c r="B339" s="2"/>
      <c r="C339" s="2"/>
      <c r="D339" s="2"/>
      <c r="E339" s="13" t="s">
        <v>334</v>
      </c>
      <c r="F339" s="3" t="s">
        <v>138</v>
      </c>
      <c r="G339" s="2">
        <v>2002</v>
      </c>
      <c r="H339" s="2" t="s">
        <v>85</v>
      </c>
      <c r="I339" s="2"/>
      <c r="J339" s="2"/>
      <c r="K339" s="80"/>
      <c r="L339" s="80"/>
      <c r="M339" s="80"/>
      <c r="N339" s="80"/>
      <c r="O339" s="17"/>
      <c r="P339" s="2"/>
      <c r="Q339" s="2"/>
      <c r="R339" s="74"/>
      <c r="S339" s="8"/>
      <c r="T339" s="8"/>
      <c r="U339" s="74"/>
      <c r="V339" s="5">
        <f t="shared" si="6"/>
        <v>0</v>
      </c>
      <c r="W339" s="6"/>
    </row>
    <row r="340" spans="1:23" s="4" customFormat="1" ht="19.5" hidden="1" customHeight="1" x14ac:dyDescent="0.2">
      <c r="A340" s="54"/>
      <c r="B340" s="2"/>
      <c r="C340" s="2"/>
      <c r="D340" s="2"/>
      <c r="E340" s="13" t="s">
        <v>48</v>
      </c>
      <c r="F340" s="3" t="s">
        <v>14</v>
      </c>
      <c r="G340" s="2">
        <v>1996</v>
      </c>
      <c r="H340" s="2" t="s">
        <v>4</v>
      </c>
      <c r="I340" s="2"/>
      <c r="J340" s="2"/>
      <c r="K340" s="80"/>
      <c r="L340" s="80"/>
      <c r="M340" s="80"/>
      <c r="N340" s="80"/>
      <c r="O340" s="17"/>
      <c r="P340" s="2"/>
      <c r="Q340" s="2"/>
      <c r="R340" s="76"/>
      <c r="S340" s="10"/>
      <c r="T340" s="10"/>
      <c r="U340" s="76"/>
      <c r="V340" s="5">
        <f t="shared" si="6"/>
        <v>0</v>
      </c>
      <c r="W340" s="6"/>
    </row>
    <row r="341" spans="1:23" s="4" customFormat="1" ht="19.5" hidden="1" customHeight="1" x14ac:dyDescent="0.2">
      <c r="A341" s="54"/>
      <c r="B341" s="2"/>
      <c r="C341" s="2"/>
      <c r="D341" s="2"/>
      <c r="E341" s="50" t="s">
        <v>360</v>
      </c>
      <c r="F341" s="3" t="s">
        <v>204</v>
      </c>
      <c r="G341" s="2">
        <v>1996</v>
      </c>
      <c r="H341" s="2" t="s">
        <v>87</v>
      </c>
      <c r="I341" s="2"/>
      <c r="J341" s="2"/>
      <c r="K341" s="80"/>
      <c r="L341" s="80"/>
      <c r="M341" s="80"/>
      <c r="N341" s="80"/>
      <c r="O341" s="17"/>
      <c r="P341" s="2"/>
      <c r="Q341" s="2"/>
      <c r="R341" s="74"/>
      <c r="S341" s="8"/>
      <c r="T341" s="8"/>
      <c r="U341" s="74"/>
      <c r="V341" s="5">
        <f t="shared" si="6"/>
        <v>0</v>
      </c>
    </row>
    <row r="342" spans="1:23" s="4" customFormat="1" ht="19.5" hidden="1" customHeight="1" x14ac:dyDescent="0.2">
      <c r="A342" s="54"/>
      <c r="B342" s="2"/>
      <c r="C342" s="2"/>
      <c r="D342" s="2"/>
      <c r="E342" s="44" t="s">
        <v>481</v>
      </c>
      <c r="F342" s="13" t="s">
        <v>169</v>
      </c>
      <c r="G342" s="2">
        <v>2006</v>
      </c>
      <c r="H342" s="2" t="s">
        <v>87</v>
      </c>
      <c r="I342" s="2"/>
      <c r="J342" s="2"/>
      <c r="K342" s="80"/>
      <c r="L342" s="80"/>
      <c r="M342" s="80"/>
      <c r="N342" s="80"/>
      <c r="O342" s="17"/>
      <c r="P342" s="2"/>
      <c r="Q342" s="2"/>
      <c r="R342" s="74"/>
      <c r="S342" s="8"/>
      <c r="T342" s="8"/>
      <c r="U342" s="74"/>
      <c r="V342" s="5">
        <f t="shared" si="6"/>
        <v>0</v>
      </c>
    </row>
    <row r="343" spans="1:23" s="4" customFormat="1" ht="19.5" hidden="1" customHeight="1" x14ac:dyDescent="0.2">
      <c r="A343" s="54"/>
      <c r="B343" s="2"/>
      <c r="C343" s="2"/>
      <c r="D343" s="2"/>
      <c r="E343" s="25" t="s">
        <v>74</v>
      </c>
      <c r="F343" s="3" t="s">
        <v>73</v>
      </c>
      <c r="G343" s="2">
        <v>1996</v>
      </c>
      <c r="H343" s="2" t="s">
        <v>4</v>
      </c>
      <c r="I343" s="2"/>
      <c r="J343" s="2"/>
      <c r="K343" s="80"/>
      <c r="L343" s="80"/>
      <c r="M343" s="80"/>
      <c r="N343" s="80"/>
      <c r="O343" s="17"/>
      <c r="P343" s="2"/>
      <c r="Q343" s="2"/>
      <c r="R343" s="74"/>
      <c r="S343" s="8"/>
      <c r="T343" s="8"/>
      <c r="U343" s="74"/>
      <c r="V343" s="5">
        <f t="shared" si="6"/>
        <v>0</v>
      </c>
    </row>
    <row r="344" spans="1:23" s="4" customFormat="1" ht="19.5" hidden="1" customHeight="1" x14ac:dyDescent="0.2">
      <c r="A344" s="54"/>
      <c r="B344" s="2"/>
      <c r="C344" s="2"/>
      <c r="D344" s="2"/>
      <c r="E344" s="37" t="s">
        <v>310</v>
      </c>
      <c r="F344" s="28" t="s">
        <v>290</v>
      </c>
      <c r="G344" s="2">
        <v>2001</v>
      </c>
      <c r="H344" s="27" t="s">
        <v>85</v>
      </c>
      <c r="I344" s="27"/>
      <c r="J344" s="27"/>
      <c r="K344" s="82"/>
      <c r="L344" s="82"/>
      <c r="M344" s="82"/>
      <c r="N344" s="82"/>
      <c r="O344" s="17"/>
      <c r="P344" s="2"/>
      <c r="Q344" s="2"/>
      <c r="R344" s="74"/>
      <c r="S344" s="8"/>
      <c r="T344" s="8"/>
      <c r="U344" s="74"/>
      <c r="V344" s="5">
        <f t="shared" si="6"/>
        <v>0</v>
      </c>
    </row>
    <row r="345" spans="1:23" s="4" customFormat="1" ht="19.5" customHeight="1" x14ac:dyDescent="0.2">
      <c r="A345" s="54"/>
      <c r="B345" s="2"/>
      <c r="C345" s="2"/>
      <c r="D345" s="2"/>
      <c r="E345" s="13"/>
      <c r="F345" s="3"/>
      <c r="G345" s="2"/>
      <c r="H345" s="2"/>
      <c r="I345" s="2"/>
      <c r="J345" s="2"/>
      <c r="K345" s="80"/>
      <c r="L345" s="80"/>
      <c r="M345" s="80"/>
      <c r="N345" s="80"/>
      <c r="O345" s="17"/>
      <c r="P345" s="2"/>
      <c r="Q345" s="2"/>
      <c r="R345" s="74"/>
      <c r="S345" s="8"/>
      <c r="T345" s="8"/>
      <c r="U345" s="74"/>
      <c r="V345" s="5"/>
    </row>
  </sheetData>
  <sortState ref="A4:X344">
    <sortCondition descending="1" ref="V4:V344"/>
    <sortCondition ref="E4:E344"/>
  </sortState>
  <mergeCells count="1">
    <mergeCell ref="E1:O1"/>
  </mergeCells>
  <phoneticPr fontId="3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V346:V65586 V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83"/>
  <sheetViews>
    <sheetView topLeftCell="A52" workbookViewId="0">
      <selection activeCell="L58" sqref="L58"/>
    </sheetView>
  </sheetViews>
  <sheetFormatPr baseColWidth="10" defaultRowHeight="12.75" x14ac:dyDescent="0.2"/>
  <cols>
    <col min="1" max="1" width="11" style="1" customWidth="1"/>
    <col min="3" max="3" width="27.125" customWidth="1"/>
    <col min="4" max="4" width="22.5" bestFit="1" customWidth="1"/>
    <col min="5" max="5" width="14.125" bestFit="1" customWidth="1"/>
    <col min="8" max="8" width="2.5" customWidth="1"/>
    <col min="9" max="9" width="4" customWidth="1"/>
    <col min="11" max="11" width="15.5" customWidth="1"/>
  </cols>
  <sheetData>
    <row r="3" spans="1:12" x14ac:dyDescent="0.2">
      <c r="A3" s="1">
        <v>1</v>
      </c>
      <c r="B3" s="20" t="s">
        <v>453</v>
      </c>
      <c r="C3" s="21" t="s">
        <v>486</v>
      </c>
      <c r="D3" s="22" t="s">
        <v>487</v>
      </c>
      <c r="E3" s="22" t="s">
        <v>594</v>
      </c>
      <c r="F3" s="22" t="s">
        <v>485</v>
      </c>
      <c r="G3" s="23" t="s">
        <v>421</v>
      </c>
      <c r="H3" s="22"/>
      <c r="I3" s="22" t="s">
        <v>245</v>
      </c>
      <c r="J3" s="23" t="s">
        <v>246</v>
      </c>
      <c r="K3" s="22" t="s">
        <v>595</v>
      </c>
      <c r="L3" s="18">
        <f>1+399*((14-A3)/(14+A3-2))</f>
        <v>400</v>
      </c>
    </row>
    <row r="4" spans="1:12" x14ac:dyDescent="0.2">
      <c r="A4" s="58">
        <v>2</v>
      </c>
      <c r="B4" s="20" t="s">
        <v>261</v>
      </c>
      <c r="C4" s="21" t="s">
        <v>472</v>
      </c>
      <c r="D4" s="22" t="s">
        <v>473</v>
      </c>
      <c r="E4" s="22" t="s">
        <v>474</v>
      </c>
      <c r="F4" s="22" t="s">
        <v>431</v>
      </c>
      <c r="G4" s="23" t="s">
        <v>421</v>
      </c>
      <c r="H4" s="22"/>
      <c r="I4" s="22" t="s">
        <v>245</v>
      </c>
      <c r="J4" s="23" t="s">
        <v>298</v>
      </c>
      <c r="K4" s="22" t="s">
        <v>596</v>
      </c>
      <c r="L4" s="18">
        <f t="shared" ref="L4:L16" si="0">1+399*((14-A4)/(14+A4-2))</f>
        <v>343</v>
      </c>
    </row>
    <row r="5" spans="1:12" x14ac:dyDescent="0.2">
      <c r="A5" s="1">
        <v>3</v>
      </c>
      <c r="B5" s="20" t="s">
        <v>264</v>
      </c>
      <c r="C5" s="21" t="s">
        <v>597</v>
      </c>
      <c r="D5" s="22" t="s">
        <v>598</v>
      </c>
      <c r="E5" s="22" t="s">
        <v>430</v>
      </c>
      <c r="F5" s="22" t="s">
        <v>431</v>
      </c>
      <c r="G5" s="23" t="s">
        <v>418</v>
      </c>
      <c r="H5" s="22"/>
      <c r="I5" s="22" t="s">
        <v>245</v>
      </c>
      <c r="J5" s="23" t="s">
        <v>270</v>
      </c>
      <c r="K5" s="22" t="s">
        <v>599</v>
      </c>
      <c r="L5" s="18">
        <f t="shared" si="0"/>
        <v>293.59999999999997</v>
      </c>
    </row>
    <row r="6" spans="1:12" x14ac:dyDescent="0.2">
      <c r="A6" s="58">
        <v>4</v>
      </c>
      <c r="B6" s="20" t="s">
        <v>297</v>
      </c>
      <c r="C6" s="21" t="s">
        <v>445</v>
      </c>
      <c r="D6" s="22" t="s">
        <v>446</v>
      </c>
      <c r="E6" s="22" t="s">
        <v>430</v>
      </c>
      <c r="F6" s="22" t="s">
        <v>431</v>
      </c>
      <c r="G6" s="23" t="s">
        <v>447</v>
      </c>
      <c r="H6" s="22"/>
      <c r="I6" s="22" t="s">
        <v>245</v>
      </c>
      <c r="J6" s="23" t="s">
        <v>300</v>
      </c>
      <c r="K6" s="22" t="s">
        <v>600</v>
      </c>
      <c r="L6" s="18">
        <f t="shared" si="0"/>
        <v>250.375</v>
      </c>
    </row>
    <row r="7" spans="1:12" x14ac:dyDescent="0.2">
      <c r="A7" s="1">
        <v>5</v>
      </c>
      <c r="B7" s="20" t="s">
        <v>246</v>
      </c>
      <c r="C7" s="21" t="s">
        <v>465</v>
      </c>
      <c r="D7" s="22" t="s">
        <v>466</v>
      </c>
      <c r="E7" s="22" t="s">
        <v>467</v>
      </c>
      <c r="F7" s="22" t="s">
        <v>426</v>
      </c>
      <c r="G7" s="23" t="s">
        <v>422</v>
      </c>
      <c r="H7" s="22"/>
      <c r="I7" s="22" t="s">
        <v>245</v>
      </c>
      <c r="J7" s="23" t="s">
        <v>250</v>
      </c>
      <c r="K7" s="22" t="s">
        <v>601</v>
      </c>
      <c r="L7" s="18">
        <f t="shared" si="0"/>
        <v>212.23529411764707</v>
      </c>
    </row>
    <row r="8" spans="1:12" x14ac:dyDescent="0.2">
      <c r="A8" s="58">
        <v>6</v>
      </c>
      <c r="B8" s="20" t="s">
        <v>266</v>
      </c>
      <c r="C8" s="21" t="s">
        <v>468</v>
      </c>
      <c r="D8" s="22" t="s">
        <v>469</v>
      </c>
      <c r="E8" s="22" t="s">
        <v>430</v>
      </c>
      <c r="F8" s="22" t="s">
        <v>431</v>
      </c>
      <c r="G8" s="23" t="s">
        <v>421</v>
      </c>
      <c r="H8" s="22"/>
      <c r="I8" s="22" t="s">
        <v>245</v>
      </c>
      <c r="J8" s="23" t="s">
        <v>303</v>
      </c>
      <c r="K8" s="22" t="s">
        <v>602</v>
      </c>
      <c r="L8" s="18">
        <f t="shared" si="0"/>
        <v>178.33333333333331</v>
      </c>
    </row>
    <row r="9" spans="1:12" x14ac:dyDescent="0.2">
      <c r="A9" s="1">
        <v>7</v>
      </c>
      <c r="B9" s="20" t="s">
        <v>295</v>
      </c>
      <c r="C9" s="21" t="s">
        <v>567</v>
      </c>
      <c r="D9" s="22" t="s">
        <v>568</v>
      </c>
      <c r="E9" s="22" t="s">
        <v>569</v>
      </c>
      <c r="F9" s="22" t="s">
        <v>442</v>
      </c>
      <c r="G9" s="23" t="s">
        <v>427</v>
      </c>
      <c r="H9" s="22"/>
      <c r="I9" s="22" t="s">
        <v>245</v>
      </c>
      <c r="J9" s="23" t="s">
        <v>458</v>
      </c>
      <c r="K9" s="22" t="s">
        <v>603</v>
      </c>
      <c r="L9" s="18">
        <f t="shared" si="0"/>
        <v>148</v>
      </c>
    </row>
    <row r="10" spans="1:12" x14ac:dyDescent="0.2">
      <c r="A10" s="58">
        <v>8</v>
      </c>
      <c r="B10" s="20" t="s">
        <v>267</v>
      </c>
      <c r="C10" s="21" t="s">
        <v>448</v>
      </c>
      <c r="D10" s="22" t="s">
        <v>449</v>
      </c>
      <c r="E10" s="22" t="s">
        <v>430</v>
      </c>
      <c r="F10" s="22" t="s">
        <v>431</v>
      </c>
      <c r="G10" s="23" t="s">
        <v>447</v>
      </c>
      <c r="H10" s="22"/>
      <c r="I10" s="22" t="s">
        <v>245</v>
      </c>
      <c r="J10" s="23" t="s">
        <v>555</v>
      </c>
      <c r="K10" s="22" t="s">
        <v>604</v>
      </c>
      <c r="L10" s="18">
        <f t="shared" si="0"/>
        <v>120.69999999999999</v>
      </c>
    </row>
    <row r="11" spans="1:12" x14ac:dyDescent="0.2">
      <c r="A11" s="1">
        <v>9</v>
      </c>
      <c r="B11" s="20" t="s">
        <v>298</v>
      </c>
      <c r="C11" s="21" t="s">
        <v>605</v>
      </c>
      <c r="D11" s="22" t="s">
        <v>606</v>
      </c>
      <c r="E11" s="22" t="s">
        <v>607</v>
      </c>
      <c r="F11" s="22" t="s">
        <v>431</v>
      </c>
      <c r="G11" s="23" t="s">
        <v>421</v>
      </c>
      <c r="H11" s="22"/>
      <c r="I11" s="22" t="s">
        <v>245</v>
      </c>
      <c r="J11" s="23" t="s">
        <v>548</v>
      </c>
      <c r="K11" s="22" t="s">
        <v>608</v>
      </c>
      <c r="L11" s="18">
        <f t="shared" si="0"/>
        <v>96</v>
      </c>
    </row>
    <row r="12" spans="1:12" x14ac:dyDescent="0.2">
      <c r="A12" s="58">
        <v>10</v>
      </c>
      <c r="B12" s="20" t="s">
        <v>268</v>
      </c>
      <c r="C12" s="21" t="s">
        <v>609</v>
      </c>
      <c r="D12" s="22" t="s">
        <v>610</v>
      </c>
      <c r="E12" s="22" t="s">
        <v>611</v>
      </c>
      <c r="F12" s="22" t="s">
        <v>431</v>
      </c>
      <c r="G12" s="23" t="s">
        <v>416</v>
      </c>
      <c r="H12" s="22"/>
      <c r="I12" s="22" t="s">
        <v>245</v>
      </c>
      <c r="J12" s="23" t="s">
        <v>497</v>
      </c>
      <c r="K12" s="22" t="s">
        <v>612</v>
      </c>
      <c r="L12" s="18">
        <f t="shared" si="0"/>
        <v>73.545454545454547</v>
      </c>
    </row>
    <row r="13" spans="1:12" x14ac:dyDescent="0.2">
      <c r="A13" s="1">
        <v>11</v>
      </c>
      <c r="B13" s="20" t="s">
        <v>269</v>
      </c>
      <c r="C13" s="21" t="s">
        <v>613</v>
      </c>
      <c r="D13" s="22" t="s">
        <v>614</v>
      </c>
      <c r="E13" s="22" t="s">
        <v>430</v>
      </c>
      <c r="F13" s="22" t="s">
        <v>431</v>
      </c>
      <c r="G13" s="23" t="s">
        <v>422</v>
      </c>
      <c r="H13" s="22"/>
      <c r="I13" s="22" t="s">
        <v>251</v>
      </c>
      <c r="J13" s="23" t="s">
        <v>572</v>
      </c>
      <c r="K13" s="22" t="s">
        <v>615</v>
      </c>
      <c r="L13" s="18">
        <f t="shared" si="0"/>
        <v>53.043478260869563</v>
      </c>
    </row>
    <row r="14" spans="1:12" x14ac:dyDescent="0.2">
      <c r="A14" s="58">
        <v>12</v>
      </c>
      <c r="B14" s="20" t="s">
        <v>299</v>
      </c>
      <c r="C14" s="21" t="s">
        <v>451</v>
      </c>
      <c r="D14" s="22" t="s">
        <v>452</v>
      </c>
      <c r="E14" s="22" t="s">
        <v>430</v>
      </c>
      <c r="F14" s="22" t="s">
        <v>431</v>
      </c>
      <c r="G14" s="23" t="s">
        <v>422</v>
      </c>
      <c r="H14" s="22"/>
      <c r="I14" s="22" t="s">
        <v>245</v>
      </c>
      <c r="J14" s="23" t="s">
        <v>519</v>
      </c>
      <c r="K14" s="22" t="s">
        <v>616</v>
      </c>
      <c r="L14" s="18">
        <f t="shared" si="0"/>
        <v>34.25</v>
      </c>
    </row>
    <row r="15" spans="1:12" x14ac:dyDescent="0.2">
      <c r="A15" s="1">
        <v>13</v>
      </c>
      <c r="B15" s="20" t="s">
        <v>270</v>
      </c>
      <c r="C15" s="21" t="s">
        <v>470</v>
      </c>
      <c r="D15" s="22" t="s">
        <v>471</v>
      </c>
      <c r="E15" s="22" t="s">
        <v>430</v>
      </c>
      <c r="F15" s="22" t="s">
        <v>431</v>
      </c>
      <c r="G15" s="23" t="s">
        <v>447</v>
      </c>
      <c r="H15" s="22"/>
      <c r="I15" s="22" t="s">
        <v>245</v>
      </c>
      <c r="J15" s="23" t="s">
        <v>419</v>
      </c>
      <c r="K15" s="22" t="s">
        <v>617</v>
      </c>
      <c r="L15" s="18">
        <f t="shared" si="0"/>
        <v>16.96</v>
      </c>
    </row>
    <row r="16" spans="1:12" x14ac:dyDescent="0.2">
      <c r="A16" s="58">
        <v>14</v>
      </c>
      <c r="B16" s="20" t="s">
        <v>247</v>
      </c>
      <c r="C16" s="21" t="s">
        <v>618</v>
      </c>
      <c r="D16" s="22" t="s">
        <v>619</v>
      </c>
      <c r="E16" s="22" t="s">
        <v>430</v>
      </c>
      <c r="F16" s="22" t="s">
        <v>431</v>
      </c>
      <c r="G16" s="23" t="s">
        <v>447</v>
      </c>
      <c r="H16" s="22"/>
      <c r="I16" s="22" t="s">
        <v>245</v>
      </c>
      <c r="J16" s="23" t="s">
        <v>550</v>
      </c>
      <c r="K16" s="22" t="s">
        <v>620</v>
      </c>
      <c r="L16" s="18">
        <f t="shared" si="0"/>
        <v>1</v>
      </c>
    </row>
    <row r="20" spans="1:10" ht="14.1" customHeight="1" x14ac:dyDescent="0.2"/>
    <row r="21" spans="1:10" x14ac:dyDescent="0.2">
      <c r="A21" s="1">
        <v>1</v>
      </c>
      <c r="B21" s="61" t="s">
        <v>627</v>
      </c>
      <c r="C21" s="53" t="s">
        <v>507</v>
      </c>
      <c r="D21" s="2">
        <v>1960</v>
      </c>
      <c r="E21" s="54" t="s">
        <v>85</v>
      </c>
      <c r="F21" s="2"/>
      <c r="G21" s="2"/>
      <c r="H21" s="2"/>
      <c r="I21" s="2">
        <v>1</v>
      </c>
      <c r="J21" s="18">
        <f>1+399*((17-A21)/(17+A21-2))</f>
        <v>400</v>
      </c>
    </row>
    <row r="22" spans="1:10" x14ac:dyDescent="0.2">
      <c r="A22" s="1">
        <v>2</v>
      </c>
      <c r="B22" s="59" t="s">
        <v>27</v>
      </c>
      <c r="C22" s="3" t="s">
        <v>169</v>
      </c>
      <c r="D22" s="2">
        <v>1985</v>
      </c>
      <c r="E22" s="2" t="s">
        <v>4</v>
      </c>
      <c r="F22" s="19">
        <v>912</v>
      </c>
      <c r="G22" s="14">
        <v>1080</v>
      </c>
      <c r="H22" s="47"/>
      <c r="I22" s="47">
        <v>1</v>
      </c>
      <c r="J22" s="18">
        <f t="shared" ref="J22:J37" si="1">1+399*((17-A22)/(17+A22-2))</f>
        <v>353.05882352941177</v>
      </c>
    </row>
    <row r="23" spans="1:10" x14ac:dyDescent="0.2">
      <c r="A23" s="1">
        <v>3</v>
      </c>
      <c r="B23" s="59" t="s">
        <v>10</v>
      </c>
      <c r="C23" s="53" t="s">
        <v>292</v>
      </c>
      <c r="D23" s="2">
        <v>1969</v>
      </c>
      <c r="E23" s="2" t="s">
        <v>4</v>
      </c>
      <c r="F23" s="2"/>
      <c r="G23" s="2"/>
      <c r="H23" s="2">
        <v>400</v>
      </c>
      <c r="I23" s="2">
        <v>1</v>
      </c>
      <c r="J23" s="18">
        <f t="shared" si="1"/>
        <v>311.33333333333331</v>
      </c>
    </row>
    <row r="24" spans="1:10" x14ac:dyDescent="0.2">
      <c r="A24" s="1">
        <v>4</v>
      </c>
      <c r="B24" s="60" t="s">
        <v>36</v>
      </c>
      <c r="C24" s="3" t="s">
        <v>103</v>
      </c>
      <c r="D24" s="2">
        <v>1992</v>
      </c>
      <c r="E24" s="2" t="s">
        <v>5</v>
      </c>
      <c r="F24" s="2"/>
      <c r="G24" s="2"/>
      <c r="H24" s="2"/>
      <c r="I24" s="2">
        <v>1</v>
      </c>
      <c r="J24" s="18">
        <f t="shared" si="1"/>
        <v>274</v>
      </c>
    </row>
    <row r="25" spans="1:10" x14ac:dyDescent="0.2">
      <c r="A25" s="1">
        <v>5</v>
      </c>
      <c r="B25" s="59" t="s">
        <v>588</v>
      </c>
      <c r="C25" s="53" t="s">
        <v>504</v>
      </c>
      <c r="D25" s="2">
        <v>1972</v>
      </c>
      <c r="E25" s="54" t="s">
        <v>85</v>
      </c>
      <c r="F25" s="2"/>
      <c r="G25" s="2"/>
      <c r="H25" s="47"/>
      <c r="I25" s="47">
        <v>1</v>
      </c>
      <c r="J25" s="18">
        <f t="shared" si="1"/>
        <v>240.39999999999998</v>
      </c>
    </row>
    <row r="26" spans="1:10" x14ac:dyDescent="0.2">
      <c r="A26" s="1">
        <v>6</v>
      </c>
      <c r="B26" s="60" t="s">
        <v>404</v>
      </c>
      <c r="C26" s="3" t="s">
        <v>129</v>
      </c>
      <c r="D26" s="2">
        <v>1992</v>
      </c>
      <c r="E26" s="14" t="s">
        <v>87</v>
      </c>
      <c r="F26" s="14"/>
      <c r="G26" s="14"/>
      <c r="H26" s="47"/>
      <c r="I26" s="47">
        <v>1</v>
      </c>
      <c r="J26" s="18">
        <f t="shared" si="1"/>
        <v>210</v>
      </c>
    </row>
    <row r="27" spans="1:10" x14ac:dyDescent="0.2">
      <c r="A27" s="1">
        <v>7</v>
      </c>
      <c r="B27" s="61" t="s">
        <v>628</v>
      </c>
      <c r="C27" s="53" t="s">
        <v>629</v>
      </c>
      <c r="D27" s="2">
        <v>1991</v>
      </c>
      <c r="E27" s="54" t="s">
        <v>85</v>
      </c>
      <c r="F27" s="2"/>
      <c r="G27" s="2"/>
      <c r="H27" s="2"/>
      <c r="I27" s="2">
        <v>1</v>
      </c>
      <c r="J27" s="18">
        <f t="shared" si="1"/>
        <v>182.36363636363635</v>
      </c>
    </row>
    <row r="28" spans="1:10" x14ac:dyDescent="0.2">
      <c r="A28" s="1">
        <v>8</v>
      </c>
      <c r="B28" s="59" t="s">
        <v>227</v>
      </c>
      <c r="C28" s="3" t="s">
        <v>103</v>
      </c>
      <c r="D28" s="2">
        <v>1956</v>
      </c>
      <c r="E28" s="2" t="s">
        <v>85</v>
      </c>
      <c r="F28" s="2"/>
      <c r="G28" s="2"/>
      <c r="H28" s="2"/>
      <c r="I28" s="2">
        <v>1</v>
      </c>
      <c r="J28" s="18">
        <f t="shared" si="1"/>
        <v>157.13043478260869</v>
      </c>
    </row>
    <row r="29" spans="1:10" x14ac:dyDescent="0.2">
      <c r="A29" s="1">
        <v>9</v>
      </c>
      <c r="B29" s="60" t="s">
        <v>381</v>
      </c>
      <c r="C29" s="3" t="s">
        <v>175</v>
      </c>
      <c r="D29" s="2">
        <v>1984</v>
      </c>
      <c r="E29" s="2" t="s">
        <v>87</v>
      </c>
      <c r="F29" s="2"/>
      <c r="G29" s="2"/>
      <c r="H29" s="2"/>
      <c r="I29" s="2">
        <v>1</v>
      </c>
      <c r="J29" s="18">
        <f t="shared" si="1"/>
        <v>134</v>
      </c>
    </row>
    <row r="30" spans="1:10" x14ac:dyDescent="0.2">
      <c r="A30" s="1">
        <v>10</v>
      </c>
      <c r="B30" s="59" t="s">
        <v>193</v>
      </c>
      <c r="C30" s="3" t="s">
        <v>345</v>
      </c>
      <c r="D30" s="2">
        <v>1969</v>
      </c>
      <c r="E30" s="2" t="s">
        <v>85</v>
      </c>
      <c r="F30" s="2"/>
      <c r="G30" s="2"/>
      <c r="H30" s="2">
        <v>343</v>
      </c>
      <c r="I30" s="2">
        <v>1</v>
      </c>
      <c r="J30" s="18">
        <f t="shared" si="1"/>
        <v>112.72000000000001</v>
      </c>
    </row>
    <row r="31" spans="1:10" x14ac:dyDescent="0.2">
      <c r="A31" s="1">
        <v>11</v>
      </c>
      <c r="B31" s="61" t="s">
        <v>516</v>
      </c>
      <c r="C31" s="53" t="s">
        <v>507</v>
      </c>
      <c r="D31" s="2">
        <v>1963</v>
      </c>
      <c r="E31" s="2" t="s">
        <v>85</v>
      </c>
      <c r="F31" s="2"/>
      <c r="G31" s="2"/>
      <c r="H31" s="2"/>
      <c r="I31" s="2">
        <v>1</v>
      </c>
      <c r="J31" s="18">
        <f t="shared" si="1"/>
        <v>93.07692307692308</v>
      </c>
    </row>
    <row r="32" spans="1:10" x14ac:dyDescent="0.2">
      <c r="A32" s="1">
        <v>12</v>
      </c>
      <c r="B32" s="61" t="s">
        <v>400</v>
      </c>
      <c r="C32" s="13" t="s">
        <v>129</v>
      </c>
      <c r="D32" s="2">
        <v>1992</v>
      </c>
      <c r="E32" s="2" t="s">
        <v>85</v>
      </c>
      <c r="F32" s="2"/>
      <c r="G32" s="2"/>
      <c r="H32" s="2"/>
      <c r="I32" s="2">
        <v>1</v>
      </c>
      <c r="J32" s="18">
        <f t="shared" si="1"/>
        <v>74.888888888888886</v>
      </c>
    </row>
    <row r="33" spans="1:12" x14ac:dyDescent="0.2">
      <c r="A33" s="1">
        <v>13</v>
      </c>
      <c r="B33" s="61" t="s">
        <v>503</v>
      </c>
      <c r="C33" s="53" t="s">
        <v>504</v>
      </c>
      <c r="D33" s="2">
        <v>1981</v>
      </c>
      <c r="E33" s="54" t="s">
        <v>85</v>
      </c>
      <c r="F33" s="2"/>
      <c r="G33" s="2"/>
      <c r="H33" s="2"/>
      <c r="I33" s="2">
        <v>1</v>
      </c>
      <c r="J33" s="18">
        <f t="shared" si="1"/>
        <v>58</v>
      </c>
    </row>
    <row r="34" spans="1:12" x14ac:dyDescent="0.2">
      <c r="A34" s="1">
        <v>14</v>
      </c>
      <c r="B34" s="60" t="s">
        <v>506</v>
      </c>
      <c r="C34" s="53" t="s">
        <v>507</v>
      </c>
      <c r="D34" s="2">
        <v>1974</v>
      </c>
      <c r="E34" s="54" t="s">
        <v>87</v>
      </c>
      <c r="F34" s="2"/>
      <c r="G34" s="2"/>
      <c r="H34" s="2"/>
      <c r="I34" s="2">
        <v>1</v>
      </c>
      <c r="J34" s="18">
        <f t="shared" si="1"/>
        <v>42.275862068965516</v>
      </c>
    </row>
    <row r="35" spans="1:12" x14ac:dyDescent="0.2">
      <c r="A35" s="1">
        <v>15</v>
      </c>
      <c r="B35" s="61" t="s">
        <v>509</v>
      </c>
      <c r="C35" s="53" t="s">
        <v>508</v>
      </c>
      <c r="D35" s="2">
        <v>1985</v>
      </c>
      <c r="E35" s="54" t="s">
        <v>85</v>
      </c>
      <c r="F35" s="2"/>
      <c r="G35" s="2"/>
      <c r="H35" s="2"/>
      <c r="I35" s="2">
        <v>1</v>
      </c>
      <c r="J35" s="18">
        <f t="shared" si="1"/>
        <v>27.599999999999998</v>
      </c>
    </row>
    <row r="36" spans="1:12" x14ac:dyDescent="0.2">
      <c r="A36" s="1">
        <v>16</v>
      </c>
      <c r="B36" s="61" t="s">
        <v>630</v>
      </c>
      <c r="C36" s="53" t="s">
        <v>502</v>
      </c>
      <c r="D36" s="2">
        <v>1963</v>
      </c>
      <c r="E36" s="54" t="s">
        <v>85</v>
      </c>
      <c r="F36" s="2"/>
      <c r="G36" s="2"/>
      <c r="H36" s="2"/>
      <c r="I36" s="2">
        <v>1</v>
      </c>
      <c r="J36" s="18">
        <f t="shared" si="1"/>
        <v>13.870967741935484</v>
      </c>
    </row>
    <row r="37" spans="1:12" x14ac:dyDescent="0.2">
      <c r="A37" s="1">
        <v>17</v>
      </c>
      <c r="B37" s="59" t="s">
        <v>631</v>
      </c>
      <c r="C37" s="53" t="s">
        <v>502</v>
      </c>
      <c r="D37" s="2">
        <v>1968</v>
      </c>
      <c r="E37" s="54" t="s">
        <v>85</v>
      </c>
      <c r="F37" s="2"/>
      <c r="G37" s="2"/>
      <c r="H37" s="47"/>
      <c r="I37" s="47">
        <v>1</v>
      </c>
      <c r="J37" s="18">
        <f t="shared" si="1"/>
        <v>1</v>
      </c>
    </row>
    <row r="40" spans="1:12" x14ac:dyDescent="0.2">
      <c r="A40" s="1">
        <v>1</v>
      </c>
      <c r="B40" s="20"/>
      <c r="C40" s="21" t="s">
        <v>417</v>
      </c>
      <c r="D40" s="22" t="s">
        <v>243</v>
      </c>
      <c r="E40" s="22" t="s">
        <v>244</v>
      </c>
      <c r="F40" s="22" t="s">
        <v>276</v>
      </c>
      <c r="G40" s="23" t="s">
        <v>427</v>
      </c>
      <c r="H40" s="22"/>
      <c r="I40" s="22" t="s">
        <v>245</v>
      </c>
      <c r="J40" s="23" t="s">
        <v>297</v>
      </c>
      <c r="K40" s="22" t="s">
        <v>632</v>
      </c>
      <c r="L40" s="18">
        <f>1+399*((16-A40)/(16+A40-2))</f>
        <v>400</v>
      </c>
    </row>
    <row r="41" spans="1:12" x14ac:dyDescent="0.2">
      <c r="A41" s="1">
        <v>2</v>
      </c>
      <c r="B41" s="20" t="s">
        <v>261</v>
      </c>
      <c r="C41" s="21" t="s">
        <v>488</v>
      </c>
      <c r="D41" s="22" t="s">
        <v>489</v>
      </c>
      <c r="E41" s="22" t="s">
        <v>490</v>
      </c>
      <c r="F41" s="22" t="s">
        <v>491</v>
      </c>
      <c r="G41" s="23" t="s">
        <v>427</v>
      </c>
      <c r="H41" s="22"/>
      <c r="I41" s="22" t="s">
        <v>251</v>
      </c>
      <c r="J41" s="23" t="s">
        <v>299</v>
      </c>
      <c r="K41" s="22" t="s">
        <v>633</v>
      </c>
      <c r="L41" s="18">
        <f t="shared" ref="L41:L55" si="2">1+399*((16-A41)/(16+A41-2))</f>
        <v>350.125</v>
      </c>
    </row>
    <row r="42" spans="1:12" x14ac:dyDescent="0.2">
      <c r="A42" s="1">
        <v>3</v>
      </c>
      <c r="B42" s="20" t="s">
        <v>264</v>
      </c>
      <c r="C42" s="21" t="s">
        <v>338</v>
      </c>
      <c r="D42" s="22" t="s">
        <v>339</v>
      </c>
      <c r="E42" s="22" t="s">
        <v>253</v>
      </c>
      <c r="F42" s="22" t="s">
        <v>276</v>
      </c>
      <c r="G42" s="23" t="s">
        <v>432</v>
      </c>
      <c r="H42" s="22"/>
      <c r="I42" s="22" t="s">
        <v>245</v>
      </c>
      <c r="J42" s="23" t="s">
        <v>247</v>
      </c>
      <c r="K42" s="22" t="s">
        <v>634</v>
      </c>
      <c r="L42" s="18">
        <f t="shared" si="2"/>
        <v>306.11764705882354</v>
      </c>
    </row>
    <row r="43" spans="1:12" x14ac:dyDescent="0.2">
      <c r="A43" s="1">
        <v>4</v>
      </c>
      <c r="B43" s="20" t="s">
        <v>297</v>
      </c>
      <c r="C43" s="21" t="s">
        <v>635</v>
      </c>
      <c r="D43" s="22" t="s">
        <v>636</v>
      </c>
      <c r="E43" s="22" t="s">
        <v>249</v>
      </c>
      <c r="F43" s="22" t="s">
        <v>276</v>
      </c>
      <c r="G43" s="23" t="s">
        <v>421</v>
      </c>
      <c r="H43" s="22"/>
      <c r="I43" s="22" t="s">
        <v>245</v>
      </c>
      <c r="J43" s="23" t="s">
        <v>248</v>
      </c>
      <c r="K43" s="22" t="s">
        <v>637</v>
      </c>
      <c r="L43" s="18">
        <f t="shared" si="2"/>
        <v>267</v>
      </c>
    </row>
    <row r="44" spans="1:12" x14ac:dyDescent="0.2">
      <c r="A44" s="1">
        <v>5</v>
      </c>
      <c r="B44" s="20" t="s">
        <v>246</v>
      </c>
      <c r="C44" s="21" t="s">
        <v>341</v>
      </c>
      <c r="D44" s="22" t="s">
        <v>342</v>
      </c>
      <c r="E44" s="22" t="s">
        <v>244</v>
      </c>
      <c r="F44" s="22" t="s">
        <v>276</v>
      </c>
      <c r="G44" s="23" t="s">
        <v>432</v>
      </c>
      <c r="H44" s="22"/>
      <c r="I44" s="22" t="s">
        <v>245</v>
      </c>
      <c r="J44" s="23" t="s">
        <v>250</v>
      </c>
      <c r="K44" s="22" t="s">
        <v>638</v>
      </c>
      <c r="L44" s="18">
        <f t="shared" si="2"/>
        <v>232</v>
      </c>
    </row>
    <row r="45" spans="1:12" x14ac:dyDescent="0.2">
      <c r="A45" s="1">
        <v>6</v>
      </c>
      <c r="B45" s="20" t="s">
        <v>266</v>
      </c>
      <c r="C45" s="21" t="s">
        <v>561</v>
      </c>
      <c r="D45" s="22" t="s">
        <v>562</v>
      </c>
      <c r="E45" s="22" t="s">
        <v>490</v>
      </c>
      <c r="F45" s="22" t="s">
        <v>491</v>
      </c>
      <c r="G45" s="23" t="s">
        <v>422</v>
      </c>
      <c r="H45" s="22"/>
      <c r="I45" s="22" t="s">
        <v>245</v>
      </c>
      <c r="J45" s="23" t="s">
        <v>252</v>
      </c>
      <c r="K45" s="22" t="s">
        <v>639</v>
      </c>
      <c r="L45" s="18">
        <f t="shared" si="2"/>
        <v>200.5</v>
      </c>
    </row>
    <row r="46" spans="1:12" x14ac:dyDescent="0.2">
      <c r="A46" s="1">
        <v>7</v>
      </c>
      <c r="B46" s="20" t="s">
        <v>295</v>
      </c>
      <c r="C46" s="21" t="s">
        <v>557</v>
      </c>
      <c r="D46" s="22" t="s">
        <v>558</v>
      </c>
      <c r="E46" s="22" t="s">
        <v>244</v>
      </c>
      <c r="F46" s="22" t="s">
        <v>276</v>
      </c>
      <c r="G46" s="23" t="s">
        <v>432</v>
      </c>
      <c r="H46" s="22"/>
      <c r="I46" s="22" t="s">
        <v>245</v>
      </c>
      <c r="J46" s="23" t="s">
        <v>556</v>
      </c>
      <c r="K46" s="22" t="s">
        <v>640</v>
      </c>
      <c r="L46" s="18">
        <f t="shared" si="2"/>
        <v>172</v>
      </c>
    </row>
    <row r="47" spans="1:12" x14ac:dyDescent="0.2">
      <c r="A47" s="1">
        <v>8</v>
      </c>
      <c r="B47" s="20" t="s">
        <v>267</v>
      </c>
      <c r="C47" s="21" t="s">
        <v>570</v>
      </c>
      <c r="D47" s="22" t="s">
        <v>571</v>
      </c>
      <c r="E47" s="22" t="s">
        <v>493</v>
      </c>
      <c r="F47" s="22" t="s">
        <v>485</v>
      </c>
      <c r="G47" s="23" t="s">
        <v>421</v>
      </c>
      <c r="H47" s="22"/>
      <c r="I47" s="22" t="s">
        <v>245</v>
      </c>
      <c r="J47" s="23" t="s">
        <v>556</v>
      </c>
      <c r="K47" s="22" t="s">
        <v>641</v>
      </c>
      <c r="L47" s="18">
        <f t="shared" si="2"/>
        <v>146.09090909090909</v>
      </c>
    </row>
    <row r="48" spans="1:12" x14ac:dyDescent="0.2">
      <c r="A48" s="1">
        <v>9</v>
      </c>
      <c r="B48" s="20" t="s">
        <v>298</v>
      </c>
      <c r="C48" s="21" t="s">
        <v>642</v>
      </c>
      <c r="D48" s="22" t="s">
        <v>643</v>
      </c>
      <c r="E48" s="22" t="s">
        <v>249</v>
      </c>
      <c r="F48" s="22" t="s">
        <v>276</v>
      </c>
      <c r="G48" s="23" t="s">
        <v>432</v>
      </c>
      <c r="H48" s="22"/>
      <c r="I48" s="22" t="s">
        <v>245</v>
      </c>
      <c r="J48" s="23" t="s">
        <v>492</v>
      </c>
      <c r="K48" s="22" t="s">
        <v>644</v>
      </c>
      <c r="L48" s="18">
        <f t="shared" si="2"/>
        <v>122.43478260869566</v>
      </c>
    </row>
    <row r="49" spans="1:12" x14ac:dyDescent="0.2">
      <c r="A49" s="1">
        <v>10</v>
      </c>
      <c r="B49" s="20" t="s">
        <v>268</v>
      </c>
      <c r="C49" s="21" t="s">
        <v>553</v>
      </c>
      <c r="D49" s="22" t="s">
        <v>554</v>
      </c>
      <c r="E49" s="22" t="s">
        <v>444</v>
      </c>
      <c r="F49" s="22" t="s">
        <v>276</v>
      </c>
      <c r="G49" s="23" t="s">
        <v>432</v>
      </c>
      <c r="H49" s="22"/>
      <c r="I49" s="22" t="s">
        <v>245</v>
      </c>
      <c r="J49" s="23" t="s">
        <v>560</v>
      </c>
      <c r="K49" s="22" t="s">
        <v>645</v>
      </c>
      <c r="L49" s="18">
        <f t="shared" si="2"/>
        <v>100.75</v>
      </c>
    </row>
    <row r="50" spans="1:12" x14ac:dyDescent="0.2">
      <c r="A50" s="1">
        <v>11</v>
      </c>
      <c r="B50" s="20" t="s">
        <v>269</v>
      </c>
      <c r="C50" s="21" t="s">
        <v>494</v>
      </c>
      <c r="D50" s="22" t="s">
        <v>495</v>
      </c>
      <c r="E50" s="22" t="s">
        <v>496</v>
      </c>
      <c r="F50" s="22" t="s">
        <v>491</v>
      </c>
      <c r="G50" s="23" t="s">
        <v>422</v>
      </c>
      <c r="H50" s="22"/>
      <c r="I50" s="22" t="s">
        <v>245</v>
      </c>
      <c r="J50" s="23" t="s">
        <v>573</v>
      </c>
      <c r="K50" s="22" t="s">
        <v>646</v>
      </c>
      <c r="L50" s="18">
        <f t="shared" si="2"/>
        <v>80.800000000000011</v>
      </c>
    </row>
    <row r="51" spans="1:12" x14ac:dyDescent="0.2">
      <c r="A51" s="1">
        <v>12</v>
      </c>
      <c r="B51" s="20" t="s">
        <v>299</v>
      </c>
      <c r="C51" s="21" t="s">
        <v>477</v>
      </c>
      <c r="D51" s="22" t="s">
        <v>478</v>
      </c>
      <c r="E51" s="22" t="s">
        <v>244</v>
      </c>
      <c r="F51" s="22" t="s">
        <v>276</v>
      </c>
      <c r="G51" s="23" t="s">
        <v>432</v>
      </c>
      <c r="H51" s="22"/>
      <c r="I51" s="22" t="s">
        <v>251</v>
      </c>
      <c r="J51" s="23" t="s">
        <v>576</v>
      </c>
      <c r="K51" s="22" t="s">
        <v>647</v>
      </c>
      <c r="L51" s="18">
        <f t="shared" si="2"/>
        <v>62.384615384615387</v>
      </c>
    </row>
    <row r="52" spans="1:12" x14ac:dyDescent="0.2">
      <c r="A52" s="1">
        <v>13</v>
      </c>
      <c r="B52" s="20" t="s">
        <v>270</v>
      </c>
      <c r="C52" s="21" t="s">
        <v>580</v>
      </c>
      <c r="D52" s="22" t="s">
        <v>581</v>
      </c>
      <c r="E52" s="22" t="s">
        <v>253</v>
      </c>
      <c r="F52" s="22" t="s">
        <v>276</v>
      </c>
      <c r="G52" s="23" t="s">
        <v>443</v>
      </c>
      <c r="H52" s="22"/>
      <c r="I52" s="22" t="s">
        <v>245</v>
      </c>
      <c r="J52" s="23" t="s">
        <v>576</v>
      </c>
      <c r="K52" s="22" t="s">
        <v>648</v>
      </c>
      <c r="L52" s="18">
        <f t="shared" si="2"/>
        <v>45.333333333333329</v>
      </c>
    </row>
    <row r="53" spans="1:12" x14ac:dyDescent="0.2">
      <c r="A53" s="1">
        <v>14</v>
      </c>
      <c r="B53" s="20" t="s">
        <v>247</v>
      </c>
      <c r="C53" s="21" t="s">
        <v>649</v>
      </c>
      <c r="D53" s="22" t="s">
        <v>650</v>
      </c>
      <c r="E53" s="22" t="s">
        <v>651</v>
      </c>
      <c r="F53" s="22" t="s">
        <v>276</v>
      </c>
      <c r="G53" s="23" t="s">
        <v>421</v>
      </c>
      <c r="H53" s="22"/>
      <c r="I53" s="22" t="s">
        <v>245</v>
      </c>
      <c r="J53" s="23" t="s">
        <v>577</v>
      </c>
      <c r="K53" s="22" t="s">
        <v>652</v>
      </c>
      <c r="L53" s="18">
        <f t="shared" si="2"/>
        <v>29.5</v>
      </c>
    </row>
    <row r="54" spans="1:12" x14ac:dyDescent="0.2">
      <c r="A54" s="1">
        <v>15</v>
      </c>
      <c r="B54" s="20" t="s">
        <v>300</v>
      </c>
      <c r="C54" s="21" t="s">
        <v>578</v>
      </c>
      <c r="D54" s="22" t="s">
        <v>579</v>
      </c>
      <c r="E54" s="22" t="s">
        <v>244</v>
      </c>
      <c r="F54" s="22" t="s">
        <v>276</v>
      </c>
      <c r="G54" s="23" t="s">
        <v>443</v>
      </c>
      <c r="H54" s="22"/>
      <c r="I54" s="22" t="s">
        <v>245</v>
      </c>
      <c r="J54" s="23" t="s">
        <v>551</v>
      </c>
      <c r="K54" s="22" t="s">
        <v>653</v>
      </c>
      <c r="L54" s="18">
        <f t="shared" si="2"/>
        <v>14.758620689655173</v>
      </c>
    </row>
    <row r="55" spans="1:12" x14ac:dyDescent="0.2">
      <c r="A55" s="1">
        <v>16</v>
      </c>
      <c r="B55" s="20" t="s">
        <v>301</v>
      </c>
      <c r="C55" s="21" t="s">
        <v>475</v>
      </c>
      <c r="D55" s="22" t="s">
        <v>476</v>
      </c>
      <c r="E55" s="22" t="s">
        <v>244</v>
      </c>
      <c r="F55" s="22" t="s">
        <v>276</v>
      </c>
      <c r="G55" s="23" t="s">
        <v>432</v>
      </c>
      <c r="H55" s="22"/>
      <c r="I55" s="22" t="s">
        <v>245</v>
      </c>
      <c r="J55" s="23" t="s">
        <v>498</v>
      </c>
      <c r="K55" s="22" t="s">
        <v>654</v>
      </c>
      <c r="L55" s="18">
        <f t="shared" si="2"/>
        <v>1</v>
      </c>
    </row>
    <row r="58" spans="1:12" x14ac:dyDescent="0.2">
      <c r="A58" s="1">
        <v>1</v>
      </c>
      <c r="B58" t="s">
        <v>453</v>
      </c>
      <c r="C58" s="21" t="s">
        <v>658</v>
      </c>
      <c r="D58" t="s">
        <v>659</v>
      </c>
      <c r="E58" t="s">
        <v>660</v>
      </c>
      <c r="F58" t="s">
        <v>415</v>
      </c>
      <c r="G58" t="s">
        <v>418</v>
      </c>
      <c r="I58" t="s">
        <v>245</v>
      </c>
      <c r="J58" t="s">
        <v>246</v>
      </c>
      <c r="K58" t="s">
        <v>661</v>
      </c>
      <c r="L58" s="18">
        <f>1+399*((26-A58)/(26+A58-2))</f>
        <v>400</v>
      </c>
    </row>
    <row r="59" spans="1:12" x14ac:dyDescent="0.2">
      <c r="A59" s="1">
        <v>2</v>
      </c>
      <c r="B59" t="s">
        <v>261</v>
      </c>
      <c r="C59" s="21" t="s">
        <v>337</v>
      </c>
      <c r="D59" t="s">
        <v>403</v>
      </c>
      <c r="E59" t="s">
        <v>265</v>
      </c>
      <c r="F59" t="s">
        <v>415</v>
      </c>
      <c r="G59" t="s">
        <v>432</v>
      </c>
      <c r="I59" t="s">
        <v>245</v>
      </c>
      <c r="J59" t="s">
        <v>269</v>
      </c>
      <c r="K59" t="s">
        <v>662</v>
      </c>
      <c r="L59" s="18">
        <f t="shared" ref="L59:L83" si="3">1+399*((26-A59)/(26+A59-2))</f>
        <v>369.30769230769232</v>
      </c>
    </row>
    <row r="60" spans="1:12" x14ac:dyDescent="0.2">
      <c r="A60" s="1">
        <v>3</v>
      </c>
      <c r="B60" t="s">
        <v>264</v>
      </c>
      <c r="C60" s="21" t="s">
        <v>663</v>
      </c>
      <c r="D60" t="s">
        <v>664</v>
      </c>
      <c r="E60" t="s">
        <v>665</v>
      </c>
      <c r="F60" t="s">
        <v>415</v>
      </c>
      <c r="G60" t="s">
        <v>418</v>
      </c>
      <c r="I60" t="s">
        <v>245</v>
      </c>
      <c r="J60" t="s">
        <v>270</v>
      </c>
      <c r="K60" t="s">
        <v>666</v>
      </c>
      <c r="L60" s="18">
        <f t="shared" si="3"/>
        <v>340.88888888888891</v>
      </c>
    </row>
    <row r="61" spans="1:12" x14ac:dyDescent="0.2">
      <c r="A61" s="1">
        <v>4</v>
      </c>
      <c r="B61" t="s">
        <v>297</v>
      </c>
      <c r="C61" s="21" t="s">
        <v>439</v>
      </c>
      <c r="D61" t="s">
        <v>440</v>
      </c>
      <c r="E61" t="s">
        <v>441</v>
      </c>
      <c r="F61" t="s">
        <v>442</v>
      </c>
      <c r="G61" t="s">
        <v>422</v>
      </c>
      <c r="I61" t="s">
        <v>245</v>
      </c>
      <c r="J61" t="s">
        <v>302</v>
      </c>
      <c r="K61" t="s">
        <v>667</v>
      </c>
      <c r="L61" s="18">
        <f t="shared" si="3"/>
        <v>314.5</v>
      </c>
    </row>
    <row r="62" spans="1:12" x14ac:dyDescent="0.2">
      <c r="A62" s="1">
        <v>5</v>
      </c>
      <c r="B62" t="s">
        <v>246</v>
      </c>
      <c r="C62" s="21" t="s">
        <v>277</v>
      </c>
      <c r="D62" t="s">
        <v>278</v>
      </c>
      <c r="E62" t="s">
        <v>265</v>
      </c>
      <c r="F62" t="s">
        <v>415</v>
      </c>
      <c r="G62" t="s">
        <v>450</v>
      </c>
      <c r="I62" t="s">
        <v>245</v>
      </c>
      <c r="J62" t="s">
        <v>252</v>
      </c>
      <c r="K62" t="s">
        <v>668</v>
      </c>
      <c r="L62" s="18">
        <f t="shared" si="3"/>
        <v>289.93103448275861</v>
      </c>
    </row>
    <row r="63" spans="1:12" x14ac:dyDescent="0.2">
      <c r="A63" s="1">
        <v>6</v>
      </c>
      <c r="B63" t="s">
        <v>266</v>
      </c>
      <c r="C63" s="21" t="s">
        <v>563</v>
      </c>
      <c r="D63" t="s">
        <v>564</v>
      </c>
      <c r="E63" t="s">
        <v>565</v>
      </c>
      <c r="F63" t="s">
        <v>442</v>
      </c>
      <c r="G63" t="s">
        <v>429</v>
      </c>
      <c r="I63" t="s">
        <v>245</v>
      </c>
      <c r="J63" t="s">
        <v>303</v>
      </c>
      <c r="K63" t="s">
        <v>669</v>
      </c>
      <c r="L63" s="18">
        <f t="shared" si="3"/>
        <v>267</v>
      </c>
    </row>
    <row r="64" spans="1:12" x14ac:dyDescent="0.2">
      <c r="A64" s="1">
        <v>7</v>
      </c>
      <c r="B64" t="s">
        <v>295</v>
      </c>
      <c r="C64" s="21" t="s">
        <v>517</v>
      </c>
      <c r="D64" t="s">
        <v>518</v>
      </c>
      <c r="E64" t="s">
        <v>594</v>
      </c>
      <c r="F64" t="s">
        <v>485</v>
      </c>
      <c r="G64" t="s">
        <v>422</v>
      </c>
      <c r="I64" t="s">
        <v>245</v>
      </c>
      <c r="J64" t="s">
        <v>303</v>
      </c>
      <c r="K64" t="s">
        <v>670</v>
      </c>
      <c r="L64" s="18">
        <f t="shared" si="3"/>
        <v>245.54838709677421</v>
      </c>
    </row>
    <row r="65" spans="1:12" x14ac:dyDescent="0.2">
      <c r="A65" s="1">
        <v>8</v>
      </c>
      <c r="B65" t="s">
        <v>267</v>
      </c>
      <c r="C65" s="21" t="s">
        <v>454</v>
      </c>
      <c r="D65" t="s">
        <v>455</v>
      </c>
      <c r="E65" t="s">
        <v>265</v>
      </c>
      <c r="F65" t="s">
        <v>415</v>
      </c>
      <c r="G65" t="s">
        <v>432</v>
      </c>
      <c r="I65" t="s">
        <v>245</v>
      </c>
      <c r="J65" t="s">
        <v>559</v>
      </c>
      <c r="K65" t="s">
        <v>671</v>
      </c>
      <c r="L65" s="18">
        <f t="shared" si="3"/>
        <v>225.4375</v>
      </c>
    </row>
    <row r="66" spans="1:12" x14ac:dyDescent="0.2">
      <c r="A66" s="1">
        <v>9</v>
      </c>
      <c r="B66" t="s">
        <v>298</v>
      </c>
      <c r="C66" s="21" t="s">
        <v>262</v>
      </c>
      <c r="D66" t="s">
        <v>263</v>
      </c>
      <c r="E66" t="s">
        <v>260</v>
      </c>
      <c r="F66" t="s">
        <v>415</v>
      </c>
      <c r="G66" t="s">
        <v>422</v>
      </c>
      <c r="I66" t="s">
        <v>245</v>
      </c>
      <c r="J66" t="s">
        <v>559</v>
      </c>
      <c r="K66" t="s">
        <v>672</v>
      </c>
      <c r="L66" s="18">
        <f t="shared" si="3"/>
        <v>206.54545454545453</v>
      </c>
    </row>
    <row r="67" spans="1:12" x14ac:dyDescent="0.2">
      <c r="A67" s="1">
        <v>10</v>
      </c>
      <c r="B67" t="s">
        <v>268</v>
      </c>
      <c r="C67" s="21" t="s">
        <v>520</v>
      </c>
      <c r="D67" t="s">
        <v>521</v>
      </c>
      <c r="E67" t="s">
        <v>265</v>
      </c>
      <c r="F67" t="s">
        <v>415</v>
      </c>
      <c r="G67" t="s">
        <v>432</v>
      </c>
      <c r="I67" t="s">
        <v>245</v>
      </c>
      <c r="J67" t="s">
        <v>548</v>
      </c>
      <c r="K67" t="s">
        <v>673</v>
      </c>
      <c r="L67" s="18">
        <f t="shared" si="3"/>
        <v>188.76470588235293</v>
      </c>
    </row>
    <row r="68" spans="1:12" x14ac:dyDescent="0.2">
      <c r="A68" s="1">
        <v>11</v>
      </c>
      <c r="B68" t="s">
        <v>269</v>
      </c>
      <c r="C68" s="21" t="s">
        <v>674</v>
      </c>
      <c r="D68" t="s">
        <v>675</v>
      </c>
      <c r="E68" t="s">
        <v>265</v>
      </c>
      <c r="F68" t="s">
        <v>415</v>
      </c>
      <c r="G68" t="s">
        <v>432</v>
      </c>
      <c r="I68" t="s">
        <v>245</v>
      </c>
      <c r="J68" t="s">
        <v>566</v>
      </c>
      <c r="K68" t="s">
        <v>676</v>
      </c>
      <c r="L68" s="18">
        <f t="shared" si="3"/>
        <v>172</v>
      </c>
    </row>
    <row r="69" spans="1:12" x14ac:dyDescent="0.2">
      <c r="A69" s="1">
        <v>12</v>
      </c>
      <c r="B69" t="s">
        <v>299</v>
      </c>
      <c r="C69" s="21" t="s">
        <v>522</v>
      </c>
      <c r="D69" t="s">
        <v>523</v>
      </c>
      <c r="E69" t="s">
        <v>260</v>
      </c>
      <c r="F69" t="s">
        <v>415</v>
      </c>
      <c r="G69" t="s">
        <v>421</v>
      </c>
      <c r="I69" t="s">
        <v>245</v>
      </c>
      <c r="J69" t="s">
        <v>419</v>
      </c>
      <c r="K69" t="s">
        <v>677</v>
      </c>
      <c r="L69" s="18">
        <f t="shared" si="3"/>
        <v>156.16666666666666</v>
      </c>
    </row>
    <row r="70" spans="1:12" x14ac:dyDescent="0.2">
      <c r="A70" s="1">
        <v>13</v>
      </c>
      <c r="B70" t="s">
        <v>270</v>
      </c>
      <c r="C70" s="21" t="s">
        <v>534</v>
      </c>
      <c r="D70" t="s">
        <v>535</v>
      </c>
      <c r="E70" t="s">
        <v>265</v>
      </c>
      <c r="F70" t="s">
        <v>415</v>
      </c>
      <c r="G70" t="s">
        <v>432</v>
      </c>
      <c r="I70" t="s">
        <v>245</v>
      </c>
      <c r="J70" t="s">
        <v>549</v>
      </c>
      <c r="K70" t="s">
        <v>678</v>
      </c>
      <c r="L70" s="18">
        <f t="shared" si="3"/>
        <v>141.18918918918919</v>
      </c>
    </row>
    <row r="71" spans="1:12" x14ac:dyDescent="0.2">
      <c r="A71" s="1">
        <v>14</v>
      </c>
      <c r="B71" t="s">
        <v>247</v>
      </c>
      <c r="C71" s="21" t="s">
        <v>679</v>
      </c>
      <c r="D71" t="s">
        <v>680</v>
      </c>
      <c r="E71" t="s">
        <v>265</v>
      </c>
      <c r="F71" t="s">
        <v>415</v>
      </c>
      <c r="G71" t="s">
        <v>432</v>
      </c>
      <c r="I71" t="s">
        <v>245</v>
      </c>
      <c r="J71" t="s">
        <v>576</v>
      </c>
      <c r="K71" t="s">
        <v>681</v>
      </c>
      <c r="L71" s="18">
        <f t="shared" si="3"/>
        <v>127</v>
      </c>
    </row>
    <row r="72" spans="1:12" x14ac:dyDescent="0.2">
      <c r="A72" s="1">
        <v>15</v>
      </c>
      <c r="B72" t="s">
        <v>300</v>
      </c>
      <c r="C72" s="21" t="s">
        <v>526</v>
      </c>
      <c r="D72" t="s">
        <v>527</v>
      </c>
      <c r="E72" t="s">
        <v>660</v>
      </c>
      <c r="F72" t="s">
        <v>415</v>
      </c>
      <c r="G72" t="s">
        <v>422</v>
      </c>
      <c r="I72" t="s">
        <v>245</v>
      </c>
      <c r="J72" t="s">
        <v>576</v>
      </c>
      <c r="K72" t="s">
        <v>682</v>
      </c>
      <c r="L72" s="18">
        <f t="shared" si="3"/>
        <v>113.53846153846153</v>
      </c>
    </row>
    <row r="73" spans="1:12" x14ac:dyDescent="0.2">
      <c r="A73" s="1">
        <v>16</v>
      </c>
      <c r="B73" t="s">
        <v>301</v>
      </c>
      <c r="C73" s="21" t="s">
        <v>536</v>
      </c>
      <c r="D73" t="s">
        <v>537</v>
      </c>
      <c r="E73" t="s">
        <v>265</v>
      </c>
      <c r="F73" t="s">
        <v>415</v>
      </c>
      <c r="G73" t="s">
        <v>432</v>
      </c>
      <c r="I73" t="s">
        <v>245</v>
      </c>
      <c r="J73" t="s">
        <v>577</v>
      </c>
      <c r="K73" t="s">
        <v>683</v>
      </c>
      <c r="L73" s="18">
        <f t="shared" si="3"/>
        <v>100.75</v>
      </c>
    </row>
    <row r="74" spans="1:12" x14ac:dyDescent="0.2">
      <c r="A74" s="1">
        <v>17</v>
      </c>
      <c r="B74" t="s">
        <v>248</v>
      </c>
      <c r="C74" s="21" t="s">
        <v>456</v>
      </c>
      <c r="D74" t="s">
        <v>457</v>
      </c>
      <c r="E74" t="s">
        <v>265</v>
      </c>
      <c r="F74" t="s">
        <v>415</v>
      </c>
      <c r="G74" t="s">
        <v>432</v>
      </c>
      <c r="I74" t="s">
        <v>245</v>
      </c>
      <c r="J74" t="s">
        <v>331</v>
      </c>
      <c r="K74" t="s">
        <v>684</v>
      </c>
      <c r="L74" s="18">
        <f t="shared" si="3"/>
        <v>88.58536585365853</v>
      </c>
    </row>
    <row r="75" spans="1:12" x14ac:dyDescent="0.2">
      <c r="A75" s="1">
        <v>18</v>
      </c>
      <c r="B75" t="s">
        <v>250</v>
      </c>
      <c r="C75" s="21" t="s">
        <v>524</v>
      </c>
      <c r="D75" t="s">
        <v>525</v>
      </c>
      <c r="E75" t="s">
        <v>260</v>
      </c>
      <c r="F75" t="s">
        <v>415</v>
      </c>
      <c r="G75" t="s">
        <v>432</v>
      </c>
      <c r="I75" t="s">
        <v>245</v>
      </c>
      <c r="J75" t="s">
        <v>685</v>
      </c>
      <c r="K75" t="s">
        <v>686</v>
      </c>
      <c r="L75" s="18">
        <f t="shared" si="3"/>
        <v>77</v>
      </c>
    </row>
    <row r="76" spans="1:12" x14ac:dyDescent="0.2">
      <c r="A76" s="1">
        <v>19</v>
      </c>
      <c r="B76" t="s">
        <v>296</v>
      </c>
      <c r="C76" s="21" t="s">
        <v>574</v>
      </c>
      <c r="D76" t="s">
        <v>575</v>
      </c>
      <c r="E76" t="s">
        <v>265</v>
      </c>
      <c r="F76" t="s">
        <v>415</v>
      </c>
      <c r="G76" t="s">
        <v>422</v>
      </c>
      <c r="I76" t="s">
        <v>251</v>
      </c>
      <c r="J76" t="s">
        <v>687</v>
      </c>
      <c r="K76" t="s">
        <v>688</v>
      </c>
      <c r="L76" s="18">
        <f t="shared" si="3"/>
        <v>65.953488372093034</v>
      </c>
    </row>
    <row r="77" spans="1:12" x14ac:dyDescent="0.2">
      <c r="A77" s="1">
        <v>20</v>
      </c>
      <c r="B77" t="s">
        <v>302</v>
      </c>
      <c r="C77" s="21" t="s">
        <v>689</v>
      </c>
      <c r="D77" t="s">
        <v>690</v>
      </c>
      <c r="E77" t="s">
        <v>691</v>
      </c>
      <c r="F77" t="s">
        <v>415</v>
      </c>
      <c r="G77" t="s">
        <v>432</v>
      </c>
      <c r="I77" t="s">
        <v>251</v>
      </c>
      <c r="J77" t="s">
        <v>552</v>
      </c>
      <c r="K77" t="s">
        <v>692</v>
      </c>
      <c r="L77" s="18">
        <f t="shared" si="3"/>
        <v>55.409090909090907</v>
      </c>
    </row>
    <row r="78" spans="1:12" x14ac:dyDescent="0.2">
      <c r="A78" s="1">
        <v>21</v>
      </c>
      <c r="B78" t="s">
        <v>252</v>
      </c>
      <c r="C78" s="21" t="s">
        <v>583</v>
      </c>
      <c r="D78" t="s">
        <v>584</v>
      </c>
      <c r="E78" t="s">
        <v>265</v>
      </c>
      <c r="F78" t="s">
        <v>415</v>
      </c>
      <c r="G78" t="s">
        <v>432</v>
      </c>
      <c r="I78" t="s">
        <v>245</v>
      </c>
      <c r="J78" t="s">
        <v>693</v>
      </c>
      <c r="K78" t="s">
        <v>694</v>
      </c>
      <c r="L78" s="18">
        <f t="shared" si="3"/>
        <v>45.333333333333329</v>
      </c>
    </row>
    <row r="79" spans="1:12" x14ac:dyDescent="0.2">
      <c r="A79" s="1">
        <v>22</v>
      </c>
      <c r="B79" t="s">
        <v>303</v>
      </c>
      <c r="C79" s="21" t="s">
        <v>532</v>
      </c>
      <c r="D79" t="s">
        <v>533</v>
      </c>
      <c r="E79" t="s">
        <v>260</v>
      </c>
      <c r="F79" t="s">
        <v>415</v>
      </c>
      <c r="G79" t="s">
        <v>422</v>
      </c>
      <c r="I79" t="s">
        <v>251</v>
      </c>
      <c r="J79" t="s">
        <v>528</v>
      </c>
      <c r="K79" t="s">
        <v>695</v>
      </c>
      <c r="L79" s="18">
        <f t="shared" si="3"/>
        <v>35.695652173913039</v>
      </c>
    </row>
    <row r="80" spans="1:12" x14ac:dyDescent="0.2">
      <c r="A80" s="1">
        <v>23</v>
      </c>
      <c r="B80" t="s">
        <v>458</v>
      </c>
      <c r="C80" s="21" t="s">
        <v>538</v>
      </c>
      <c r="D80" t="s">
        <v>539</v>
      </c>
      <c r="E80" t="s">
        <v>260</v>
      </c>
      <c r="F80" t="s">
        <v>415</v>
      </c>
      <c r="G80" t="s">
        <v>443</v>
      </c>
      <c r="I80" t="s">
        <v>251</v>
      </c>
      <c r="J80" t="s">
        <v>696</v>
      </c>
      <c r="K80" t="s">
        <v>697</v>
      </c>
      <c r="L80" s="18">
        <f t="shared" si="3"/>
        <v>26.468085106382976</v>
      </c>
    </row>
    <row r="81" spans="1:12" x14ac:dyDescent="0.2">
      <c r="A81" s="1">
        <v>24</v>
      </c>
      <c r="B81" t="s">
        <v>459</v>
      </c>
      <c r="C81" s="21" t="s">
        <v>698</v>
      </c>
      <c r="D81" t="s">
        <v>699</v>
      </c>
      <c r="E81" t="s">
        <v>265</v>
      </c>
      <c r="F81" t="s">
        <v>415</v>
      </c>
      <c r="G81" t="s">
        <v>432</v>
      </c>
      <c r="I81" t="s">
        <v>251</v>
      </c>
      <c r="J81" t="s">
        <v>700</v>
      </c>
      <c r="K81" t="s">
        <v>701</v>
      </c>
      <c r="L81" s="18">
        <f t="shared" si="3"/>
        <v>17.625</v>
      </c>
    </row>
    <row r="82" spans="1:12" x14ac:dyDescent="0.2">
      <c r="A82" s="1">
        <v>25</v>
      </c>
      <c r="B82" t="s">
        <v>555</v>
      </c>
      <c r="C82" s="21" t="s">
        <v>702</v>
      </c>
      <c r="D82" t="s">
        <v>703</v>
      </c>
      <c r="E82" t="s">
        <v>265</v>
      </c>
      <c r="F82" t="s">
        <v>415</v>
      </c>
      <c r="G82" t="s">
        <v>443</v>
      </c>
      <c r="I82" t="s">
        <v>251</v>
      </c>
      <c r="J82" t="s">
        <v>529</v>
      </c>
      <c r="K82" t="s">
        <v>704</v>
      </c>
      <c r="L82" s="18">
        <f t="shared" si="3"/>
        <v>9.1428571428571423</v>
      </c>
    </row>
    <row r="83" spans="1:12" x14ac:dyDescent="0.2">
      <c r="A83" s="1">
        <v>26</v>
      </c>
      <c r="B83" t="s">
        <v>582</v>
      </c>
      <c r="C83" s="21" t="s">
        <v>530</v>
      </c>
      <c r="D83" t="s">
        <v>531</v>
      </c>
      <c r="E83" t="s">
        <v>260</v>
      </c>
      <c r="F83" t="s">
        <v>415</v>
      </c>
      <c r="G83" t="s">
        <v>421</v>
      </c>
      <c r="I83" t="s">
        <v>245</v>
      </c>
      <c r="J83" t="s">
        <v>705</v>
      </c>
      <c r="K83" t="s">
        <v>706</v>
      </c>
      <c r="L83" s="18">
        <f t="shared" si="3"/>
        <v>1</v>
      </c>
    </row>
  </sheetData>
  <sortState ref="A21:L37">
    <sortCondition ref="A21:A37"/>
  </sortState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40" r:id="rId15" display="https://www.ffvoile.fr/ffv/sportif/cif/cif_detail.aspx?NoLicence=0544990Y&amp;AnneeSportive="/>
    <hyperlink ref="C41" r:id="rId16" display="https://www.ffvoile.fr/ffv/sportif/cif/cif_detail.aspx?NoLicence=0344257B&amp;AnneeSportive="/>
    <hyperlink ref="C42" r:id="rId17" display="https://www.ffvoile.fr/ffv/sportif/cif/cif_detail.aspx?NoLicence=1369354L&amp;AnneeSportive="/>
    <hyperlink ref="C43" r:id="rId18" display="https://www.ffvoile.fr/ffv/sportif/cif/cif_detail.aspx?NoLicence=0987930U&amp;AnneeSportive="/>
    <hyperlink ref="C44" r:id="rId19" display="https://www.ffvoile.fr/ffv/sportif/cif/cif_detail.aspx?NoLicence=1331964N&amp;AnneeSportive="/>
    <hyperlink ref="C45" r:id="rId20" display="https://www.ffvoile.fr/ffv/sportif/cif/cif_detail.aspx?NoLicence=0088042L&amp;AnneeSportive="/>
    <hyperlink ref="C46" r:id="rId21" display="https://www.ffvoile.fr/ffv/sportif/cif/cif_detail.aspx?NoLicence=1365353T&amp;AnneeSportive="/>
    <hyperlink ref="C47" r:id="rId22" display="https://www.ffvoile.fr/ffv/sportif/cif/cif_detail.aspx?NoLicence=0460614G&amp;AnneeSportive="/>
    <hyperlink ref="C48" r:id="rId23" display="https://www.ffvoile.fr/ffv/sportif/cif/cif_detail.aspx?NoLicence=1424713B&amp;AnneeSportive="/>
    <hyperlink ref="C49" r:id="rId24" display="https://www.ffvoile.fr/ffv/sportif/cif/cif_detail.aspx?NoLicence=1352654Q&amp;AnneeSportive="/>
    <hyperlink ref="C50" r:id="rId25" display="https://www.ffvoile.fr/ffv/sportif/cif/cif_detail.aspx?NoLicence=0542918Q&amp;AnneeSportive="/>
    <hyperlink ref="C51" r:id="rId26" display="https://www.ffvoile.fr/ffv/sportif/cif/cif_detail.aspx?NoLicence=1429141P&amp;AnneeSportive="/>
    <hyperlink ref="C52" r:id="rId27" display="https://www.ffvoile.fr/ffv/sportif/cif/cif_detail.aspx?NoLicence=1424299V&amp;AnneeSportive="/>
    <hyperlink ref="C53" r:id="rId28" display="https://www.ffvoile.fr/ffv/sportif/cif/cif_detail.aspx?NoLicence=0403850C&amp;AnneeSportive="/>
    <hyperlink ref="C54" r:id="rId29" display="https://www.ffvoile.fr/ffv/sportif/cif/cif_detail.aspx?NoLicence=1392794C&amp;AnneeSportive="/>
    <hyperlink ref="C55" r:id="rId30" display="https://www.ffvoile.fr/ffv/sportif/cif/cif_detail.aspx?NoLicence=1429017K&amp;AnneeSportive="/>
    <hyperlink ref="C58" r:id="rId31" display="http://www.ffvoile.fr/ffv/sportif/cif/cif_detail.aspx?NoLicence=0493393B&amp;AnneeSportive="/>
    <hyperlink ref="C59" r:id="rId32" display="http://www.ffvoile.fr/ffv/sportif/cif/cif_detail.aspx?NoLicence=1287974Q&amp;AnneeSportive="/>
    <hyperlink ref="C60" r:id="rId33" display="http://www.ffvoile.fr/ffv/sportif/cif/cif_detail.aspx?NoLicence=1007882C&amp;AnneeSportive="/>
    <hyperlink ref="C61" r:id="rId34" display="http://www.ffvoile.fr/ffv/sportif/cif/cif_detail.aspx?NoLicence=0187215R&amp;AnneeSportive="/>
    <hyperlink ref="C62" r:id="rId35" display="http://www.ffvoile.fr/ffv/sportif/cif/cif_detail.aspx?NoLicence=1263098C&amp;AnneeSportive="/>
    <hyperlink ref="C63" r:id="rId36" display="http://www.ffvoile.fr/ffv/sportif/cif/cif_detail.aspx?NoLicence=1296363D&amp;AnneeSportive="/>
    <hyperlink ref="C64" r:id="rId37" display="http://www.ffvoile.fr/ffv/sportif/cif/cif_detail.aspx?NoLicence=0947156W&amp;AnneeSportive="/>
    <hyperlink ref="C65" r:id="rId38" display="http://www.ffvoile.fr/ffv/sportif/cif/cif_detail.aspx?NoLicence=1334115D&amp;AnneeSportive="/>
    <hyperlink ref="C66" r:id="rId39" display="http://www.ffvoile.fr/ffv/sportif/cif/cif_detail.aspx?NoLicence=0488512S&amp;AnneeSportive="/>
    <hyperlink ref="C67" r:id="rId40" display="http://www.ffvoile.fr/ffv/sportif/cif/cif_detail.aspx?NoLicence=1193698L&amp;AnneeSportive="/>
    <hyperlink ref="C68" r:id="rId41" display="http://www.ffvoile.fr/ffv/sportif/cif/cif_detail.aspx?NoLicence=1313553K&amp;AnneeSportive="/>
    <hyperlink ref="C69" r:id="rId42" display="http://www.ffvoile.fr/ffv/sportif/cif/cif_detail.aspx?NoLicence=0425763D&amp;AnneeSportive="/>
    <hyperlink ref="C70" r:id="rId43" display="http://www.ffvoile.fr/ffv/sportif/cif/cif_detail.aspx?NoLicence=1441685F&amp;AnneeSportive="/>
    <hyperlink ref="C71" r:id="rId44" display="http://www.ffvoile.fr/ffv/sportif/cif/cif_detail.aspx?NoLicence=1301014Y&amp;AnneeSportive="/>
    <hyperlink ref="C72" r:id="rId45" display="http://www.ffvoile.fr/ffv/sportif/cif/cif_detail.aspx?NoLicence=0022249B&amp;AnneeSportive="/>
    <hyperlink ref="C73" r:id="rId46" display="http://www.ffvoile.fr/ffv/sportif/cif/cif_detail.aspx?NoLicence=1390430Q&amp;AnneeSportive="/>
    <hyperlink ref="C74" r:id="rId47" display="http://www.ffvoile.fr/ffv/sportif/cif/cif_detail.aspx?NoLicence=1410959Z&amp;AnneeSportive="/>
    <hyperlink ref="C75" r:id="rId48" display="http://www.ffvoile.fr/ffv/sportif/cif/cif_detail.aspx?NoLicence=1351434U&amp;AnneeSportive="/>
    <hyperlink ref="C76" r:id="rId49" display="http://www.ffvoile.fr/ffv/sportif/cif/cif_detail.aspx?NoLicence=0000057K&amp;AnneeSportive="/>
    <hyperlink ref="C77" r:id="rId50" display="http://www.ffvoile.fr/ffv/sportif/cif/cif_detail.aspx?NoLicence=1335068W&amp;AnneeSportive="/>
    <hyperlink ref="C78" r:id="rId51" display="http://www.ffvoile.fr/ffv/sportif/cif/cif_detail.aspx?NoLicence=1300823Z&amp;AnneeSportive="/>
    <hyperlink ref="C79" r:id="rId52" display="http://www.ffvoile.fr/ffv/sportif/cif/cif_detail.aspx?NoLicence=1425843D&amp;AnneeSportive="/>
    <hyperlink ref="C80" r:id="rId53" display="http://www.ffvoile.fr/ffv/sportif/cif/cif_detail.aspx?NoLicence=1374237X&amp;AnneeSportive="/>
    <hyperlink ref="C81" r:id="rId54" display="http://www.ffvoile.fr/ffv/sportif/cif/cif_detail.aspx?NoLicence=1368020W&amp;AnneeSportive="/>
    <hyperlink ref="C82" r:id="rId55" display="http://www.ffvoile.fr/ffv/sportif/cif/cif_detail.aspx?NoLicence=1439078Q&amp;AnneeSportive="/>
    <hyperlink ref="C83" r:id="rId56" display="http://www.ffvoile.fr/ffv/sportif/cif/cif_detail.aspx?NoLicence=1037225T&amp;AnneeSportive="/>
  </hyperlinks>
  <pageMargins left="0.19685039370078741" right="0.19685039370078741" top="0.98425196850393704" bottom="0.98425196850393704" header="0.51181102362204722" footer="0.51181102362204722"/>
  <headerFooter alignWithMargins="0"/>
  <drawing r:id="rId5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workbookViewId="0">
      <selection activeCell="A2" sqref="A2:M20"/>
    </sheetView>
  </sheetViews>
  <sheetFormatPr baseColWidth="10" defaultRowHeight="12.75" x14ac:dyDescent="0.2"/>
  <cols>
    <col min="1" max="1" width="10.875" style="1"/>
    <col min="4" max="4" width="25.875" bestFit="1" customWidth="1"/>
    <col min="5" max="5" width="22.125" bestFit="1" customWidth="1"/>
    <col min="6" max="12" width="0" hidden="1" customWidth="1"/>
  </cols>
  <sheetData>
    <row r="2" spans="1:13" x14ac:dyDescent="0.2">
      <c r="A2" s="1">
        <v>1</v>
      </c>
      <c r="B2" s="20" t="s">
        <v>453</v>
      </c>
      <c r="C2" s="21" t="s">
        <v>417</v>
      </c>
      <c r="D2" s="22" t="s">
        <v>243</v>
      </c>
      <c r="E2" s="22" t="s">
        <v>244</v>
      </c>
      <c r="F2" s="22" t="s">
        <v>276</v>
      </c>
      <c r="G2" s="23" t="s">
        <v>427</v>
      </c>
      <c r="H2" s="22"/>
      <c r="I2" s="22" t="s">
        <v>245</v>
      </c>
      <c r="J2" s="23" t="s">
        <v>295</v>
      </c>
      <c r="K2" s="22" t="s">
        <v>1080</v>
      </c>
      <c r="L2" s="23" t="s">
        <v>739</v>
      </c>
      <c r="M2" s="18">
        <f>1+399*((19-A2)/(19+A2-2))</f>
        <v>400</v>
      </c>
    </row>
    <row r="3" spans="1:13" x14ac:dyDescent="0.2">
      <c r="A3" s="1">
        <v>2</v>
      </c>
      <c r="B3" s="20" t="s">
        <v>261</v>
      </c>
      <c r="C3" s="21" t="s">
        <v>486</v>
      </c>
      <c r="D3" s="22" t="s">
        <v>487</v>
      </c>
      <c r="E3" s="22" t="s">
        <v>594</v>
      </c>
      <c r="F3" s="22" t="s">
        <v>485</v>
      </c>
      <c r="G3" s="23" t="s">
        <v>421</v>
      </c>
      <c r="H3" s="22"/>
      <c r="I3" s="22" t="s">
        <v>245</v>
      </c>
      <c r="J3" s="23" t="s">
        <v>267</v>
      </c>
      <c r="K3" s="22" t="s">
        <v>1081</v>
      </c>
      <c r="L3" s="23" t="s">
        <v>739</v>
      </c>
      <c r="M3" s="18">
        <f t="shared" ref="M3:M20" si="0">1+399*((19-A3)/(19+A3-2))</f>
        <v>358</v>
      </c>
    </row>
    <row r="4" spans="1:13" x14ac:dyDescent="0.2">
      <c r="A4" s="1">
        <v>3</v>
      </c>
      <c r="B4" s="20" t="s">
        <v>264</v>
      </c>
      <c r="C4" s="21" t="s">
        <v>787</v>
      </c>
      <c r="D4" s="22" t="s">
        <v>788</v>
      </c>
      <c r="E4" s="22" t="s">
        <v>946</v>
      </c>
      <c r="F4" s="22" t="s">
        <v>276</v>
      </c>
      <c r="G4" s="23" t="s">
        <v>421</v>
      </c>
      <c r="H4" s="22"/>
      <c r="I4" s="22" t="s">
        <v>251</v>
      </c>
      <c r="J4" s="23" t="s">
        <v>247</v>
      </c>
      <c r="K4" s="22" t="s">
        <v>1082</v>
      </c>
      <c r="L4" s="23" t="s">
        <v>739</v>
      </c>
      <c r="M4" s="18">
        <f t="shared" si="0"/>
        <v>320.20000000000005</v>
      </c>
    </row>
    <row r="5" spans="1:13" x14ac:dyDescent="0.2">
      <c r="A5" s="1">
        <v>4</v>
      </c>
      <c r="B5" s="20" t="s">
        <v>297</v>
      </c>
      <c r="C5" s="21" t="s">
        <v>561</v>
      </c>
      <c r="D5" s="22" t="s">
        <v>562</v>
      </c>
      <c r="E5" s="22" t="s">
        <v>490</v>
      </c>
      <c r="F5" s="22" t="s">
        <v>491</v>
      </c>
      <c r="G5" s="23" t="s">
        <v>422</v>
      </c>
      <c r="H5" s="22"/>
      <c r="I5" s="22" t="s">
        <v>245</v>
      </c>
      <c r="J5" s="23" t="s">
        <v>248</v>
      </c>
      <c r="K5" s="22" t="s">
        <v>1083</v>
      </c>
      <c r="L5" s="23" t="s">
        <v>739</v>
      </c>
      <c r="M5" s="18">
        <f t="shared" si="0"/>
        <v>286</v>
      </c>
    </row>
    <row r="6" spans="1:13" x14ac:dyDescent="0.2">
      <c r="A6" s="1">
        <v>5</v>
      </c>
      <c r="B6" s="20" t="s">
        <v>246</v>
      </c>
      <c r="C6" s="21" t="s">
        <v>517</v>
      </c>
      <c r="D6" s="22" t="s">
        <v>518</v>
      </c>
      <c r="E6" s="22" t="s">
        <v>594</v>
      </c>
      <c r="F6" s="22" t="s">
        <v>485</v>
      </c>
      <c r="G6" s="23" t="s">
        <v>422</v>
      </c>
      <c r="H6" s="22"/>
      <c r="I6" s="22" t="s">
        <v>245</v>
      </c>
      <c r="J6" s="23" t="s">
        <v>555</v>
      </c>
      <c r="K6" s="22" t="s">
        <v>1084</v>
      </c>
      <c r="L6" s="23" t="s">
        <v>739</v>
      </c>
      <c r="M6" s="18">
        <f t="shared" si="0"/>
        <v>254.90909090909091</v>
      </c>
    </row>
    <row r="7" spans="1:13" x14ac:dyDescent="0.2">
      <c r="A7" s="1">
        <v>6</v>
      </c>
      <c r="B7" s="20" t="s">
        <v>266</v>
      </c>
      <c r="C7" s="21" t="s">
        <v>948</v>
      </c>
      <c r="D7" s="22" t="s">
        <v>949</v>
      </c>
      <c r="E7" s="22" t="s">
        <v>496</v>
      </c>
      <c r="F7" s="22" t="s">
        <v>491</v>
      </c>
      <c r="G7" s="23" t="s">
        <v>429</v>
      </c>
      <c r="H7" s="22"/>
      <c r="I7" s="22" t="s">
        <v>251</v>
      </c>
      <c r="J7" s="23" t="s">
        <v>818</v>
      </c>
      <c r="K7" s="22" t="s">
        <v>1085</v>
      </c>
      <c r="L7" s="23" t="s">
        <v>739</v>
      </c>
      <c r="M7" s="18">
        <f t="shared" si="0"/>
        <v>226.52173913043475</v>
      </c>
    </row>
    <row r="8" spans="1:13" x14ac:dyDescent="0.2">
      <c r="A8" s="1">
        <v>7</v>
      </c>
      <c r="B8" s="20" t="s">
        <v>295</v>
      </c>
      <c r="C8" s="21" t="s">
        <v>557</v>
      </c>
      <c r="D8" s="22" t="s">
        <v>558</v>
      </c>
      <c r="E8" s="22" t="s">
        <v>244</v>
      </c>
      <c r="F8" s="22" t="s">
        <v>276</v>
      </c>
      <c r="G8" s="23" t="s">
        <v>432</v>
      </c>
      <c r="H8" s="22"/>
      <c r="I8" s="22" t="s">
        <v>245</v>
      </c>
      <c r="J8" s="23" t="s">
        <v>840</v>
      </c>
      <c r="K8" s="22" t="s">
        <v>1086</v>
      </c>
      <c r="L8" s="23" t="s">
        <v>739</v>
      </c>
      <c r="M8" s="18">
        <f t="shared" si="0"/>
        <v>200.5</v>
      </c>
    </row>
    <row r="9" spans="1:13" x14ac:dyDescent="0.2">
      <c r="A9" s="1">
        <v>8</v>
      </c>
      <c r="B9" s="20" t="s">
        <v>267</v>
      </c>
      <c r="C9" s="21" t="s">
        <v>1087</v>
      </c>
      <c r="D9" s="22" t="s">
        <v>1088</v>
      </c>
      <c r="E9" s="22" t="s">
        <v>968</v>
      </c>
      <c r="F9" s="22" t="s">
        <v>491</v>
      </c>
      <c r="G9" s="23" t="s">
        <v>447</v>
      </c>
      <c r="H9" s="22"/>
      <c r="I9" s="22" t="s">
        <v>245</v>
      </c>
      <c r="J9" s="23" t="s">
        <v>497</v>
      </c>
      <c r="K9" s="22" t="s">
        <v>1089</v>
      </c>
      <c r="L9" s="23" t="s">
        <v>739</v>
      </c>
      <c r="M9" s="18">
        <f t="shared" si="0"/>
        <v>176.56</v>
      </c>
    </row>
    <row r="10" spans="1:13" x14ac:dyDescent="0.2">
      <c r="A10" s="1">
        <v>9</v>
      </c>
      <c r="B10" s="20" t="s">
        <v>298</v>
      </c>
      <c r="C10" s="21" t="s">
        <v>1090</v>
      </c>
      <c r="D10" s="22" t="s">
        <v>1091</v>
      </c>
      <c r="E10" s="22" t="s">
        <v>1092</v>
      </c>
      <c r="F10" s="22" t="s">
        <v>491</v>
      </c>
      <c r="G10" s="23" t="s">
        <v>429</v>
      </c>
      <c r="H10" s="22"/>
      <c r="I10" s="22" t="s">
        <v>251</v>
      </c>
      <c r="J10" s="23" t="s">
        <v>419</v>
      </c>
      <c r="K10" s="22" t="s">
        <v>1093</v>
      </c>
      <c r="L10" s="23" t="s">
        <v>739</v>
      </c>
      <c r="M10" s="18">
        <f t="shared" si="0"/>
        <v>154.46153846153848</v>
      </c>
    </row>
    <row r="11" spans="1:13" x14ac:dyDescent="0.2">
      <c r="A11" s="1">
        <v>10</v>
      </c>
      <c r="B11" s="20" t="s">
        <v>268</v>
      </c>
      <c r="C11" s="21" t="s">
        <v>1094</v>
      </c>
      <c r="D11" s="22" t="s">
        <v>1095</v>
      </c>
      <c r="E11" s="22" t="s">
        <v>244</v>
      </c>
      <c r="F11" s="22" t="s">
        <v>276</v>
      </c>
      <c r="G11" s="23" t="s">
        <v>422</v>
      </c>
      <c r="H11" s="22"/>
      <c r="I11" s="22" t="s">
        <v>245</v>
      </c>
      <c r="J11" s="23" t="s">
        <v>893</v>
      </c>
      <c r="K11" s="22" t="s">
        <v>1096</v>
      </c>
      <c r="L11" s="23" t="s">
        <v>739</v>
      </c>
      <c r="M11" s="18">
        <f t="shared" si="0"/>
        <v>134</v>
      </c>
    </row>
    <row r="12" spans="1:13" x14ac:dyDescent="0.2">
      <c r="A12" s="1">
        <v>11</v>
      </c>
      <c r="B12" s="20" t="s">
        <v>269</v>
      </c>
      <c r="C12" s="21" t="s">
        <v>494</v>
      </c>
      <c r="D12" s="22" t="s">
        <v>495</v>
      </c>
      <c r="E12" s="22" t="s">
        <v>496</v>
      </c>
      <c r="F12" s="22" t="s">
        <v>491</v>
      </c>
      <c r="G12" s="23" t="s">
        <v>447</v>
      </c>
      <c r="H12" s="22"/>
      <c r="I12" s="22" t="s">
        <v>245</v>
      </c>
      <c r="J12" s="23" t="s">
        <v>893</v>
      </c>
      <c r="K12" s="22" t="s">
        <v>1097</v>
      </c>
      <c r="L12" s="23" t="s">
        <v>739</v>
      </c>
      <c r="M12" s="18">
        <f t="shared" si="0"/>
        <v>115</v>
      </c>
    </row>
    <row r="13" spans="1:13" x14ac:dyDescent="0.2">
      <c r="A13" s="1">
        <v>12</v>
      </c>
      <c r="B13" s="20" t="s">
        <v>299</v>
      </c>
      <c r="C13" s="21" t="s">
        <v>578</v>
      </c>
      <c r="D13" s="22" t="s">
        <v>579</v>
      </c>
      <c r="E13" s="22" t="s">
        <v>244</v>
      </c>
      <c r="F13" s="22" t="s">
        <v>276</v>
      </c>
      <c r="G13" s="23" t="s">
        <v>432</v>
      </c>
      <c r="H13" s="22"/>
      <c r="I13" s="22" t="s">
        <v>245</v>
      </c>
      <c r="J13" s="23" t="s">
        <v>576</v>
      </c>
      <c r="K13" s="22" t="s">
        <v>1098</v>
      </c>
      <c r="L13" s="23" t="s">
        <v>739</v>
      </c>
      <c r="M13" s="18">
        <f t="shared" si="0"/>
        <v>97.310344827586206</v>
      </c>
    </row>
    <row r="14" spans="1:13" x14ac:dyDescent="0.2">
      <c r="A14" s="1">
        <v>13</v>
      </c>
      <c r="B14" s="20" t="s">
        <v>270</v>
      </c>
      <c r="C14" s="21" t="s">
        <v>477</v>
      </c>
      <c r="D14" s="22" t="s">
        <v>478</v>
      </c>
      <c r="E14" s="22" t="s">
        <v>244</v>
      </c>
      <c r="F14" s="22" t="s">
        <v>276</v>
      </c>
      <c r="G14" s="23" t="s">
        <v>432</v>
      </c>
      <c r="H14" s="22"/>
      <c r="I14" s="22" t="s">
        <v>251</v>
      </c>
      <c r="J14" s="23" t="s">
        <v>1099</v>
      </c>
      <c r="K14" s="22" t="s">
        <v>1100</v>
      </c>
      <c r="L14" s="23" t="s">
        <v>739</v>
      </c>
      <c r="M14" s="18">
        <f t="shared" si="0"/>
        <v>80.800000000000011</v>
      </c>
    </row>
    <row r="15" spans="1:13" x14ac:dyDescent="0.2">
      <c r="A15" s="1">
        <v>14</v>
      </c>
      <c r="B15" s="20" t="s">
        <v>247</v>
      </c>
      <c r="C15" s="21" t="s">
        <v>1101</v>
      </c>
      <c r="D15" s="22" t="s">
        <v>1102</v>
      </c>
      <c r="E15" s="22" t="s">
        <v>496</v>
      </c>
      <c r="F15" s="22" t="s">
        <v>491</v>
      </c>
      <c r="G15" s="23" t="s">
        <v>421</v>
      </c>
      <c r="H15" s="22"/>
      <c r="I15" s="22" t="s">
        <v>245</v>
      </c>
      <c r="J15" s="23" t="s">
        <v>1103</v>
      </c>
      <c r="K15" s="22" t="s">
        <v>1104</v>
      </c>
      <c r="L15" s="23" t="s">
        <v>739</v>
      </c>
      <c r="M15" s="18">
        <f t="shared" si="0"/>
        <v>65.354838709677423</v>
      </c>
    </row>
    <row r="16" spans="1:13" x14ac:dyDescent="0.2">
      <c r="A16" s="1">
        <v>15</v>
      </c>
      <c r="B16" s="20" t="s">
        <v>300</v>
      </c>
      <c r="C16" s="21" t="s">
        <v>1105</v>
      </c>
      <c r="D16" s="22" t="s">
        <v>1106</v>
      </c>
      <c r="E16" s="22" t="s">
        <v>244</v>
      </c>
      <c r="F16" s="22" t="s">
        <v>276</v>
      </c>
      <c r="G16" s="23" t="s">
        <v>422</v>
      </c>
      <c r="H16" s="22"/>
      <c r="I16" s="22" t="s">
        <v>245</v>
      </c>
      <c r="J16" s="23" t="s">
        <v>1031</v>
      </c>
      <c r="K16" s="22" t="s">
        <v>1107</v>
      </c>
      <c r="L16" s="23" t="s">
        <v>739</v>
      </c>
      <c r="M16" s="18">
        <f t="shared" si="0"/>
        <v>50.875</v>
      </c>
    </row>
    <row r="17" spans="1:13" x14ac:dyDescent="0.2">
      <c r="A17" s="1">
        <v>16</v>
      </c>
      <c r="B17" s="20" t="s">
        <v>301</v>
      </c>
      <c r="C17" s="21" t="s">
        <v>649</v>
      </c>
      <c r="D17" s="22" t="s">
        <v>650</v>
      </c>
      <c r="E17" s="22" t="s">
        <v>651</v>
      </c>
      <c r="F17" s="22" t="s">
        <v>276</v>
      </c>
      <c r="G17" s="23" t="s">
        <v>422</v>
      </c>
      <c r="H17" s="22"/>
      <c r="I17" s="22" t="s">
        <v>245</v>
      </c>
      <c r="J17" s="23" t="s">
        <v>685</v>
      </c>
      <c r="K17" s="22" t="s">
        <v>1108</v>
      </c>
      <c r="L17" s="23" t="s">
        <v>739</v>
      </c>
      <c r="M17" s="18">
        <f t="shared" si="0"/>
        <v>37.272727272727273</v>
      </c>
    </row>
    <row r="18" spans="1:13" x14ac:dyDescent="0.2">
      <c r="A18" s="1">
        <v>17</v>
      </c>
      <c r="B18" s="20" t="s">
        <v>248</v>
      </c>
      <c r="C18" s="21" t="s">
        <v>1109</v>
      </c>
      <c r="D18" s="22" t="s">
        <v>1110</v>
      </c>
      <c r="E18" s="22" t="s">
        <v>496</v>
      </c>
      <c r="F18" s="22" t="s">
        <v>491</v>
      </c>
      <c r="G18" s="23" t="s">
        <v>422</v>
      </c>
      <c r="H18" s="22"/>
      <c r="I18" s="22" t="s">
        <v>251</v>
      </c>
      <c r="J18" s="23" t="s">
        <v>687</v>
      </c>
      <c r="K18" s="22" t="s">
        <v>1111</v>
      </c>
      <c r="L18" s="23" t="s">
        <v>739</v>
      </c>
      <c r="M18" s="18">
        <f t="shared" si="0"/>
        <v>24.470588235294116</v>
      </c>
    </row>
    <row r="19" spans="1:13" x14ac:dyDescent="0.2">
      <c r="A19" s="1">
        <v>18</v>
      </c>
      <c r="B19" s="20" t="s">
        <v>250</v>
      </c>
      <c r="C19" s="21" t="s">
        <v>966</v>
      </c>
      <c r="D19" s="22" t="s">
        <v>967</v>
      </c>
      <c r="E19" s="22" t="s">
        <v>968</v>
      </c>
      <c r="F19" s="22" t="s">
        <v>491</v>
      </c>
      <c r="G19" s="23" t="s">
        <v>421</v>
      </c>
      <c r="H19" s="22"/>
      <c r="I19" s="22" t="s">
        <v>245</v>
      </c>
      <c r="J19" s="23" t="s">
        <v>1112</v>
      </c>
      <c r="K19" s="22" t="s">
        <v>1113</v>
      </c>
      <c r="L19" s="23" t="s">
        <v>739</v>
      </c>
      <c r="M19" s="18">
        <f t="shared" si="0"/>
        <v>12.4</v>
      </c>
    </row>
    <row r="20" spans="1:13" x14ac:dyDescent="0.2">
      <c r="A20" s="1">
        <v>19</v>
      </c>
      <c r="B20" s="20" t="s">
        <v>296</v>
      </c>
      <c r="C20" s="21" t="s">
        <v>974</v>
      </c>
      <c r="D20" s="22" t="s">
        <v>975</v>
      </c>
      <c r="E20" s="22" t="s">
        <v>968</v>
      </c>
      <c r="F20" s="22" t="s">
        <v>491</v>
      </c>
      <c r="G20" s="23" t="s">
        <v>432</v>
      </c>
      <c r="H20" s="22"/>
      <c r="I20" s="22" t="s">
        <v>245</v>
      </c>
      <c r="J20" s="23" t="s">
        <v>1039</v>
      </c>
      <c r="K20" s="22" t="s">
        <v>1114</v>
      </c>
      <c r="L20" s="23" t="s">
        <v>739</v>
      </c>
      <c r="M20" s="18">
        <f t="shared" si="0"/>
        <v>1</v>
      </c>
    </row>
    <row r="23" spans="1:13" x14ac:dyDescent="0.2">
      <c r="A23" s="1">
        <v>1</v>
      </c>
      <c r="M23" s="18">
        <f>1+399*((14-A23)/(14+A23-2))</f>
        <v>400</v>
      </c>
    </row>
    <row r="24" spans="1:13" x14ac:dyDescent="0.2">
      <c r="A24" s="1">
        <v>2</v>
      </c>
      <c r="M24" s="18">
        <f t="shared" ref="M24:M35" si="1">1+399*((14-A24)/(14+A24-2))</f>
        <v>343</v>
      </c>
    </row>
    <row r="25" spans="1:13" x14ac:dyDescent="0.2">
      <c r="A25" s="1">
        <v>3</v>
      </c>
      <c r="M25" s="18">
        <f t="shared" si="1"/>
        <v>293.59999999999997</v>
      </c>
    </row>
    <row r="26" spans="1:13" x14ac:dyDescent="0.2">
      <c r="A26" s="1">
        <v>4</v>
      </c>
      <c r="M26" s="18">
        <f t="shared" si="1"/>
        <v>250.375</v>
      </c>
    </row>
    <row r="27" spans="1:13" x14ac:dyDescent="0.2">
      <c r="A27" s="1">
        <v>5</v>
      </c>
      <c r="M27" s="18">
        <f t="shared" si="1"/>
        <v>212.23529411764707</v>
      </c>
    </row>
    <row r="28" spans="1:13" x14ac:dyDescent="0.2">
      <c r="A28" s="1">
        <v>6</v>
      </c>
      <c r="M28" s="18">
        <f t="shared" si="1"/>
        <v>178.33333333333331</v>
      </c>
    </row>
    <row r="29" spans="1:13" x14ac:dyDescent="0.2">
      <c r="A29" s="1">
        <v>7</v>
      </c>
      <c r="M29" s="18">
        <f t="shared" si="1"/>
        <v>148</v>
      </c>
    </row>
    <row r="30" spans="1:13" x14ac:dyDescent="0.2">
      <c r="A30" s="1">
        <v>8</v>
      </c>
      <c r="M30" s="18">
        <f t="shared" si="1"/>
        <v>120.69999999999999</v>
      </c>
    </row>
    <row r="31" spans="1:13" x14ac:dyDescent="0.2">
      <c r="A31" s="1">
        <v>9</v>
      </c>
      <c r="M31" s="18">
        <f t="shared" si="1"/>
        <v>96</v>
      </c>
    </row>
    <row r="32" spans="1:13" x14ac:dyDescent="0.2">
      <c r="A32" s="1">
        <v>10</v>
      </c>
      <c r="M32" s="18">
        <f t="shared" si="1"/>
        <v>73.545454545454547</v>
      </c>
    </row>
    <row r="33" spans="1:13" x14ac:dyDescent="0.2">
      <c r="A33" s="1">
        <v>11</v>
      </c>
      <c r="M33" s="18">
        <f t="shared" si="1"/>
        <v>53.043478260869563</v>
      </c>
    </row>
    <row r="34" spans="1:13" x14ac:dyDescent="0.2">
      <c r="A34" s="1">
        <v>12</v>
      </c>
      <c r="M34" s="18">
        <f t="shared" si="1"/>
        <v>34.25</v>
      </c>
    </row>
    <row r="35" spans="1:13" x14ac:dyDescent="0.2">
      <c r="A35" s="1">
        <v>13</v>
      </c>
      <c r="M35" s="18">
        <f t="shared" si="1"/>
        <v>16.96</v>
      </c>
    </row>
    <row r="36" spans="1:13" x14ac:dyDescent="0.2">
      <c r="A36" s="1">
        <v>14</v>
      </c>
      <c r="M36" s="18">
        <f>1+399*((14-A36)/(14+A36-2))</f>
        <v>1</v>
      </c>
    </row>
  </sheetData>
  <hyperlinks>
    <hyperlink ref="C2" r:id="rId1" display="https://www.ffvoile.fr/ffv/sportif/cif/cif_detail.aspx?NoLicence=0544990Y&amp;AnneeSportive="/>
    <hyperlink ref="C3" r:id="rId2" display="https://www.ffvoile.fr/ffv/sportif/cif/cif_detail.aspx?NoLicence=0548078Q&amp;AnneeSportive="/>
    <hyperlink ref="C4" r:id="rId3" display="https://www.ffvoile.fr/ffv/sportif/cif/cif_detail.aspx?NoLicence=0384708N&amp;AnneeSportive="/>
    <hyperlink ref="C5" r:id="rId4" display="https://www.ffvoile.fr/ffv/sportif/cif/cif_detail.aspx?NoLicence=0088042L&amp;AnneeSportive="/>
    <hyperlink ref="C6" r:id="rId5" display="https://www.ffvoile.fr/ffv/sportif/cif/cif_detail.aspx?NoLicence=0947156W&amp;AnneeSportive="/>
    <hyperlink ref="C7" r:id="rId6" display="https://www.ffvoile.fr/ffv/sportif/cif/cif_detail.aspx?NoLicence=1081950G&amp;AnneeSportive="/>
    <hyperlink ref="C8" r:id="rId7" display="https://www.ffvoile.fr/ffv/sportif/cif/cif_detail.aspx?NoLicence=1365353T&amp;AnneeSportive="/>
    <hyperlink ref="C9" r:id="rId8" display="https://www.ffvoile.fr/ffv/sportif/cif/cif_detail.aspx?NoLicence=0042871H&amp;AnneeSportive="/>
    <hyperlink ref="C10" r:id="rId9" display="https://www.ffvoile.fr/ffv/sportif/cif/cif_detail.aspx?NoLicence=1111399H&amp;AnneeSportive="/>
    <hyperlink ref="C11" r:id="rId10" display="https://www.ffvoile.fr/ffv/sportif/cif/cif_detail.aspx?NoLicence=0001109F&amp;AnneeSportive="/>
    <hyperlink ref="C12" r:id="rId11" display="https://www.ffvoile.fr/ffv/sportif/cif/cif_detail.aspx?NoLicence=0542918Q&amp;AnneeSportive="/>
    <hyperlink ref="C13" r:id="rId12" display="https://www.ffvoile.fr/ffv/sportif/cif/cif_detail.aspx?NoLicence=1392794C&amp;AnneeSportive="/>
    <hyperlink ref="C14" r:id="rId13" display="https://www.ffvoile.fr/ffv/sportif/cif/cif_detail.aspx?NoLicence=1429141P&amp;AnneeSportive="/>
    <hyperlink ref="C15" r:id="rId14" display="https://www.ffvoile.fr/ffv/sportif/cif/cif_detail.aspx?NoLicence=0727148W&amp;AnneeSportive="/>
    <hyperlink ref="C16" r:id="rId15" display="https://www.ffvoile.fr/ffv/sportif/cif/cif_detail.aspx?NoLicence=1151580N&amp;AnneeSportive="/>
    <hyperlink ref="C17" r:id="rId16" display="https://www.ffvoile.fr/ffv/sportif/cif/cif_detail.aspx?NoLicence=0403850C&amp;AnneeSportive="/>
    <hyperlink ref="C18" r:id="rId17" display="https://www.ffvoile.fr/ffv/sportif/cif/cif_detail.aspx?NoLicence=0180121B&amp;AnneeSportive="/>
    <hyperlink ref="C19" r:id="rId18" display="https://www.ffvoile.fr/ffv/sportif/cif/cif_detail.aspx?NoLicence=0452131V&amp;AnneeSportive="/>
    <hyperlink ref="C20" r:id="rId19" display="https://www.ffvoile.fr/ffv/sportif/cif/cif_detail.aspx?NoLicence=1381196W&amp;AnneeSportive="/>
  </hyperlinks>
  <pageMargins left="0.7" right="0.7" top="0.75" bottom="0.75" header="0.3" footer="0.3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3"/>
  <sheetViews>
    <sheetView workbookViewId="0">
      <selection activeCell="M3" sqref="M3:M33"/>
    </sheetView>
  </sheetViews>
  <sheetFormatPr baseColWidth="10" defaultRowHeight="12.75" x14ac:dyDescent="0.2"/>
  <cols>
    <col min="1" max="1" width="10.875" style="7"/>
  </cols>
  <sheetData>
    <row r="3" spans="1:13" x14ac:dyDescent="0.2">
      <c r="A3" s="7">
        <v>1</v>
      </c>
      <c r="B3" s="20" t="s">
        <v>453</v>
      </c>
      <c r="C3" s="21" t="s">
        <v>417</v>
      </c>
      <c r="D3" s="22" t="s">
        <v>243</v>
      </c>
      <c r="E3" s="22" t="s">
        <v>244</v>
      </c>
      <c r="F3" s="22" t="s">
        <v>276</v>
      </c>
      <c r="G3" s="23" t="s">
        <v>427</v>
      </c>
      <c r="H3" s="22"/>
      <c r="I3" s="22" t="s">
        <v>245</v>
      </c>
      <c r="J3" s="23" t="s">
        <v>266</v>
      </c>
      <c r="K3" s="22" t="s">
        <v>1012</v>
      </c>
      <c r="L3" s="23" t="s">
        <v>739</v>
      </c>
      <c r="M3" s="18">
        <f>1+1199*((31-A3)/(31+A3-2))</f>
        <v>1200</v>
      </c>
    </row>
    <row r="4" spans="1:13" x14ac:dyDescent="0.2">
      <c r="A4" s="7">
        <v>2</v>
      </c>
      <c r="B4" s="20" t="s">
        <v>261</v>
      </c>
      <c r="C4" s="21" t="s">
        <v>938</v>
      </c>
      <c r="D4" s="22" t="s">
        <v>939</v>
      </c>
      <c r="E4" s="22" t="s">
        <v>940</v>
      </c>
      <c r="F4" s="22" t="s">
        <v>485</v>
      </c>
      <c r="G4" s="23" t="s">
        <v>422</v>
      </c>
      <c r="H4" s="22"/>
      <c r="I4" s="22" t="s">
        <v>245</v>
      </c>
      <c r="J4" s="23" t="s">
        <v>298</v>
      </c>
      <c r="K4" s="22" t="s">
        <v>1013</v>
      </c>
      <c r="L4" s="23" t="s">
        <v>739</v>
      </c>
      <c r="M4" s="18">
        <f t="shared" ref="M4:M33" si="0">1+1199*((31-A4)/(31+A4-2))</f>
        <v>1122.6451612903224</v>
      </c>
    </row>
    <row r="5" spans="1:13" x14ac:dyDescent="0.2">
      <c r="A5" s="7">
        <v>3</v>
      </c>
      <c r="B5" s="20" t="s">
        <v>264</v>
      </c>
      <c r="C5" s="21" t="s">
        <v>787</v>
      </c>
      <c r="D5" s="22" t="s">
        <v>788</v>
      </c>
      <c r="E5" s="22" t="s">
        <v>946</v>
      </c>
      <c r="F5" s="22" t="s">
        <v>276</v>
      </c>
      <c r="G5" s="23" t="s">
        <v>421</v>
      </c>
      <c r="H5" s="22"/>
      <c r="I5" s="22" t="s">
        <v>251</v>
      </c>
      <c r="J5" s="23" t="s">
        <v>250</v>
      </c>
      <c r="K5" s="22" t="s">
        <v>1014</v>
      </c>
      <c r="L5" s="23" t="s">
        <v>739</v>
      </c>
      <c r="M5" s="18">
        <f t="shared" si="0"/>
        <v>1050.125</v>
      </c>
    </row>
    <row r="6" spans="1:13" x14ac:dyDescent="0.2">
      <c r="A6" s="7">
        <v>4</v>
      </c>
      <c r="B6" s="20" t="s">
        <v>297</v>
      </c>
      <c r="C6" s="21" t="s">
        <v>486</v>
      </c>
      <c r="D6" s="22" t="s">
        <v>487</v>
      </c>
      <c r="E6" s="22" t="s">
        <v>594</v>
      </c>
      <c r="F6" s="22" t="s">
        <v>485</v>
      </c>
      <c r="G6" s="23" t="s">
        <v>421</v>
      </c>
      <c r="H6" s="22"/>
      <c r="I6" s="22" t="s">
        <v>245</v>
      </c>
      <c r="J6" s="23" t="s">
        <v>831</v>
      </c>
      <c r="K6" s="22" t="s">
        <v>1015</v>
      </c>
      <c r="L6" s="23" t="s">
        <v>739</v>
      </c>
      <c r="M6" s="18">
        <f t="shared" si="0"/>
        <v>982.00000000000011</v>
      </c>
    </row>
    <row r="7" spans="1:13" x14ac:dyDescent="0.2">
      <c r="A7" s="7">
        <v>5</v>
      </c>
      <c r="B7" s="20" t="s">
        <v>246</v>
      </c>
      <c r="C7" s="21" t="s">
        <v>783</v>
      </c>
      <c r="D7" s="22" t="s">
        <v>784</v>
      </c>
      <c r="E7" s="22" t="s">
        <v>249</v>
      </c>
      <c r="F7" s="22" t="s">
        <v>276</v>
      </c>
      <c r="G7" s="23" t="s">
        <v>427</v>
      </c>
      <c r="H7" s="22"/>
      <c r="I7" s="22" t="s">
        <v>251</v>
      </c>
      <c r="J7" s="23" t="s">
        <v>840</v>
      </c>
      <c r="K7" s="22" t="s">
        <v>1016</v>
      </c>
      <c r="L7" s="23" t="s">
        <v>739</v>
      </c>
      <c r="M7" s="18">
        <f t="shared" si="0"/>
        <v>917.88235294117646</v>
      </c>
    </row>
    <row r="8" spans="1:13" x14ac:dyDescent="0.2">
      <c r="A8" s="7">
        <v>6</v>
      </c>
      <c r="B8" s="20" t="s">
        <v>266</v>
      </c>
      <c r="C8" s="21" t="s">
        <v>517</v>
      </c>
      <c r="D8" s="22" t="s">
        <v>518</v>
      </c>
      <c r="E8" s="22" t="s">
        <v>594</v>
      </c>
      <c r="F8" s="22" t="s">
        <v>485</v>
      </c>
      <c r="G8" s="23" t="s">
        <v>422</v>
      </c>
      <c r="H8" s="22"/>
      <c r="I8" s="22" t="s">
        <v>245</v>
      </c>
      <c r="J8" s="23" t="s">
        <v>847</v>
      </c>
      <c r="K8" s="22" t="s">
        <v>1017</v>
      </c>
      <c r="L8" s="23" t="s">
        <v>739</v>
      </c>
      <c r="M8" s="18">
        <f t="shared" si="0"/>
        <v>857.42857142857144</v>
      </c>
    </row>
    <row r="9" spans="1:13" x14ac:dyDescent="0.2">
      <c r="A9" s="7">
        <v>7</v>
      </c>
      <c r="B9" s="20" t="s">
        <v>295</v>
      </c>
      <c r="C9" s="21" t="s">
        <v>488</v>
      </c>
      <c r="D9" s="22" t="s">
        <v>489</v>
      </c>
      <c r="E9" s="22" t="s">
        <v>490</v>
      </c>
      <c r="F9" s="22" t="s">
        <v>491</v>
      </c>
      <c r="G9" s="23" t="s">
        <v>427</v>
      </c>
      <c r="H9" s="22"/>
      <c r="I9" s="22" t="s">
        <v>251</v>
      </c>
      <c r="J9" s="23" t="s">
        <v>847</v>
      </c>
      <c r="K9" s="22" t="s">
        <v>1018</v>
      </c>
      <c r="L9" s="23" t="s">
        <v>739</v>
      </c>
      <c r="M9" s="18">
        <f t="shared" si="0"/>
        <v>800.33333333333326</v>
      </c>
    </row>
    <row r="10" spans="1:13" x14ac:dyDescent="0.2">
      <c r="A10" s="7">
        <v>8</v>
      </c>
      <c r="B10" s="20" t="s">
        <v>267</v>
      </c>
      <c r="C10" s="21" t="s">
        <v>557</v>
      </c>
      <c r="D10" s="22" t="s">
        <v>558</v>
      </c>
      <c r="E10" s="22" t="s">
        <v>244</v>
      </c>
      <c r="F10" s="22" t="s">
        <v>276</v>
      </c>
      <c r="G10" s="23" t="s">
        <v>432</v>
      </c>
      <c r="H10" s="22"/>
      <c r="I10" s="22" t="s">
        <v>245</v>
      </c>
      <c r="J10" s="23" t="s">
        <v>497</v>
      </c>
      <c r="K10" s="22" t="s">
        <v>1019</v>
      </c>
      <c r="L10" s="23" t="s">
        <v>739</v>
      </c>
      <c r="M10" s="18">
        <f t="shared" si="0"/>
        <v>746.32432432432427</v>
      </c>
    </row>
    <row r="11" spans="1:13" x14ac:dyDescent="0.2">
      <c r="A11" s="7">
        <v>9</v>
      </c>
      <c r="B11" s="20" t="s">
        <v>298</v>
      </c>
      <c r="C11" s="21" t="s">
        <v>561</v>
      </c>
      <c r="D11" s="22" t="s">
        <v>562</v>
      </c>
      <c r="E11" s="22" t="s">
        <v>490</v>
      </c>
      <c r="F11" s="22" t="s">
        <v>491</v>
      </c>
      <c r="G11" s="23" t="s">
        <v>422</v>
      </c>
      <c r="H11" s="22"/>
      <c r="I11" s="22" t="s">
        <v>245</v>
      </c>
      <c r="J11" s="23" t="s">
        <v>972</v>
      </c>
      <c r="K11" s="22" t="s">
        <v>1020</v>
      </c>
      <c r="L11" s="23" t="s">
        <v>739</v>
      </c>
      <c r="M11" s="18">
        <f t="shared" si="0"/>
        <v>695.15789473684208</v>
      </c>
    </row>
    <row r="12" spans="1:13" x14ac:dyDescent="0.2">
      <c r="A12" s="7">
        <v>10</v>
      </c>
      <c r="B12" s="20" t="s">
        <v>268</v>
      </c>
      <c r="C12" s="21" t="s">
        <v>423</v>
      </c>
      <c r="D12" s="22" t="s">
        <v>424</v>
      </c>
      <c r="E12" s="22" t="s">
        <v>425</v>
      </c>
      <c r="F12" s="22" t="s">
        <v>426</v>
      </c>
      <c r="G12" s="23" t="s">
        <v>427</v>
      </c>
      <c r="H12" s="22"/>
      <c r="I12" s="22" t="s">
        <v>245</v>
      </c>
      <c r="J12" s="23" t="s">
        <v>577</v>
      </c>
      <c r="K12" s="22" t="s">
        <v>1021</v>
      </c>
      <c r="L12" s="23" t="s">
        <v>739</v>
      </c>
      <c r="M12" s="18">
        <f t="shared" si="0"/>
        <v>646.61538461538453</v>
      </c>
    </row>
    <row r="13" spans="1:13" x14ac:dyDescent="0.2">
      <c r="A13" s="7">
        <v>11</v>
      </c>
      <c r="B13" s="20" t="s">
        <v>269</v>
      </c>
      <c r="C13" s="21" t="s">
        <v>553</v>
      </c>
      <c r="D13" s="22" t="s">
        <v>554</v>
      </c>
      <c r="E13" s="22" t="s">
        <v>444</v>
      </c>
      <c r="F13" s="22" t="s">
        <v>276</v>
      </c>
      <c r="G13" s="23" t="s">
        <v>432</v>
      </c>
      <c r="H13" s="22"/>
      <c r="I13" s="22" t="s">
        <v>245</v>
      </c>
      <c r="J13" s="23" t="s">
        <v>743</v>
      </c>
      <c r="K13" s="22" t="s">
        <v>1022</v>
      </c>
      <c r="L13" s="23" t="s">
        <v>739</v>
      </c>
      <c r="M13" s="18">
        <f t="shared" si="0"/>
        <v>600.5</v>
      </c>
    </row>
    <row r="14" spans="1:13" x14ac:dyDescent="0.2">
      <c r="A14" s="7">
        <v>12</v>
      </c>
      <c r="B14" s="20" t="s">
        <v>299</v>
      </c>
      <c r="C14" s="22" t="s">
        <v>733</v>
      </c>
      <c r="D14" s="22" t="s">
        <v>1023</v>
      </c>
      <c r="E14" s="22" t="s">
        <v>733</v>
      </c>
      <c r="F14" s="22" t="s">
        <v>733</v>
      </c>
      <c r="G14" s="23"/>
      <c r="H14" s="22"/>
      <c r="I14" s="22" t="s">
        <v>245</v>
      </c>
      <c r="J14" s="23" t="s">
        <v>1024</v>
      </c>
      <c r="K14" s="22" t="s">
        <v>1025</v>
      </c>
      <c r="L14" s="23" t="s">
        <v>739</v>
      </c>
      <c r="M14" s="18">
        <f t="shared" si="0"/>
        <v>556.63414634146341</v>
      </c>
    </row>
    <row r="15" spans="1:13" x14ac:dyDescent="0.2">
      <c r="A15" s="7">
        <v>13</v>
      </c>
      <c r="B15" s="20" t="s">
        <v>270</v>
      </c>
      <c r="C15" s="21" t="s">
        <v>338</v>
      </c>
      <c r="D15" s="22" t="s">
        <v>339</v>
      </c>
      <c r="E15" s="22" t="s">
        <v>244</v>
      </c>
      <c r="F15" s="22" t="s">
        <v>276</v>
      </c>
      <c r="G15" s="23" t="s">
        <v>432</v>
      </c>
      <c r="H15" s="22"/>
      <c r="I15" s="22" t="s">
        <v>245</v>
      </c>
      <c r="J15" s="23" t="s">
        <v>551</v>
      </c>
      <c r="K15" s="22" t="s">
        <v>1026</v>
      </c>
      <c r="L15" s="23" t="s">
        <v>739</v>
      </c>
      <c r="M15" s="18">
        <f t="shared" si="0"/>
        <v>514.85714285714278</v>
      </c>
    </row>
    <row r="16" spans="1:13" x14ac:dyDescent="0.2">
      <c r="A16" s="7">
        <v>14</v>
      </c>
      <c r="B16" s="20" t="s">
        <v>247</v>
      </c>
      <c r="C16" s="21" t="s">
        <v>570</v>
      </c>
      <c r="D16" s="22" t="s">
        <v>571</v>
      </c>
      <c r="E16" s="22" t="s">
        <v>493</v>
      </c>
      <c r="F16" s="22" t="s">
        <v>485</v>
      </c>
      <c r="G16" s="23" t="s">
        <v>421</v>
      </c>
      <c r="H16" s="22"/>
      <c r="I16" s="22" t="s">
        <v>245</v>
      </c>
      <c r="J16" s="23" t="s">
        <v>1027</v>
      </c>
      <c r="K16" s="22" t="s">
        <v>1028</v>
      </c>
      <c r="L16" s="23" t="s">
        <v>739</v>
      </c>
      <c r="M16" s="18">
        <f t="shared" si="0"/>
        <v>475.02325581395348</v>
      </c>
    </row>
    <row r="17" spans="1:13" x14ac:dyDescent="0.2">
      <c r="A17" s="7">
        <v>15</v>
      </c>
      <c r="B17" s="20" t="s">
        <v>300</v>
      </c>
      <c r="C17" s="21" t="s">
        <v>439</v>
      </c>
      <c r="D17" s="22" t="s">
        <v>440</v>
      </c>
      <c r="E17" s="22" t="s">
        <v>441</v>
      </c>
      <c r="F17" s="22" t="s">
        <v>442</v>
      </c>
      <c r="G17" s="23" t="s">
        <v>422</v>
      </c>
      <c r="H17" s="22"/>
      <c r="I17" s="22" t="s">
        <v>245</v>
      </c>
      <c r="J17" s="23" t="s">
        <v>1029</v>
      </c>
      <c r="K17" s="22" t="s">
        <v>1030</v>
      </c>
      <c r="L17" s="23" t="s">
        <v>739</v>
      </c>
      <c r="M17" s="18">
        <f t="shared" si="0"/>
        <v>437</v>
      </c>
    </row>
    <row r="18" spans="1:13" x14ac:dyDescent="0.2">
      <c r="A18" s="7">
        <v>16</v>
      </c>
      <c r="B18" s="20" t="s">
        <v>301</v>
      </c>
      <c r="C18" s="21" t="s">
        <v>948</v>
      </c>
      <c r="D18" s="22" t="s">
        <v>949</v>
      </c>
      <c r="E18" s="22" t="s">
        <v>496</v>
      </c>
      <c r="F18" s="22" t="s">
        <v>491</v>
      </c>
      <c r="G18" s="23" t="s">
        <v>429</v>
      </c>
      <c r="H18" s="22"/>
      <c r="I18" s="22" t="s">
        <v>251</v>
      </c>
      <c r="J18" s="23" t="s">
        <v>1031</v>
      </c>
      <c r="K18" s="22" t="s">
        <v>1032</v>
      </c>
      <c r="L18" s="23" t="s">
        <v>739</v>
      </c>
      <c r="M18" s="18">
        <f t="shared" si="0"/>
        <v>400.66666666666663</v>
      </c>
    </row>
    <row r="19" spans="1:13" x14ac:dyDescent="0.2">
      <c r="A19" s="7">
        <v>17</v>
      </c>
      <c r="B19" s="20" t="s">
        <v>248</v>
      </c>
      <c r="C19" s="21" t="s">
        <v>1033</v>
      </c>
      <c r="D19" s="22" t="s">
        <v>1034</v>
      </c>
      <c r="E19" s="22" t="s">
        <v>1035</v>
      </c>
      <c r="F19" s="22" t="s">
        <v>485</v>
      </c>
      <c r="G19" s="23" t="s">
        <v>418</v>
      </c>
      <c r="H19" s="22"/>
      <c r="I19" s="22" t="s">
        <v>245</v>
      </c>
      <c r="J19" s="23" t="s">
        <v>685</v>
      </c>
      <c r="K19" s="22" t="s">
        <v>1036</v>
      </c>
      <c r="L19" s="23" t="s">
        <v>739</v>
      </c>
      <c r="M19" s="18">
        <f t="shared" si="0"/>
        <v>365.91304347826087</v>
      </c>
    </row>
    <row r="20" spans="1:13" x14ac:dyDescent="0.2">
      <c r="A20" s="7">
        <v>18</v>
      </c>
      <c r="B20" s="20" t="s">
        <v>250</v>
      </c>
      <c r="C20" s="21" t="s">
        <v>956</v>
      </c>
      <c r="D20" s="22" t="s">
        <v>957</v>
      </c>
      <c r="E20" s="22" t="s">
        <v>940</v>
      </c>
      <c r="F20" s="22" t="s">
        <v>485</v>
      </c>
      <c r="G20" s="23" t="s">
        <v>422</v>
      </c>
      <c r="H20" s="22"/>
      <c r="I20" s="22" t="s">
        <v>245</v>
      </c>
      <c r="J20" s="23" t="s">
        <v>1037</v>
      </c>
      <c r="K20" s="22" t="s">
        <v>1038</v>
      </c>
      <c r="L20" s="23" t="s">
        <v>739</v>
      </c>
      <c r="M20" s="18">
        <f t="shared" si="0"/>
        <v>332.63829787234044</v>
      </c>
    </row>
    <row r="21" spans="1:13" x14ac:dyDescent="0.2">
      <c r="A21" s="7">
        <v>19</v>
      </c>
      <c r="B21" s="20" t="s">
        <v>296</v>
      </c>
      <c r="C21" s="21" t="s">
        <v>494</v>
      </c>
      <c r="D21" s="22" t="s">
        <v>495</v>
      </c>
      <c r="E21" s="22" t="s">
        <v>496</v>
      </c>
      <c r="F21" s="22" t="s">
        <v>491</v>
      </c>
      <c r="G21" s="23" t="s">
        <v>447</v>
      </c>
      <c r="H21" s="22"/>
      <c r="I21" s="22" t="s">
        <v>245</v>
      </c>
      <c r="J21" s="23" t="s">
        <v>1039</v>
      </c>
      <c r="K21" s="22" t="s">
        <v>1040</v>
      </c>
      <c r="L21" s="23" t="s">
        <v>739</v>
      </c>
      <c r="M21" s="18">
        <f t="shared" si="0"/>
        <v>300.75</v>
      </c>
    </row>
    <row r="22" spans="1:13" x14ac:dyDescent="0.2">
      <c r="A22" s="7">
        <v>20</v>
      </c>
      <c r="B22" s="20" t="s">
        <v>302</v>
      </c>
      <c r="C22" s="21" t="s">
        <v>445</v>
      </c>
      <c r="D22" s="22" t="s">
        <v>446</v>
      </c>
      <c r="E22" s="22" t="s">
        <v>430</v>
      </c>
      <c r="F22" s="22" t="s">
        <v>431</v>
      </c>
      <c r="G22" s="23" t="s">
        <v>447</v>
      </c>
      <c r="H22" s="22"/>
      <c r="I22" s="22" t="s">
        <v>245</v>
      </c>
      <c r="J22" s="23" t="s">
        <v>1041</v>
      </c>
      <c r="K22" s="22" t="s">
        <v>1042</v>
      </c>
      <c r="L22" s="23" t="s">
        <v>739</v>
      </c>
      <c r="M22" s="18">
        <f t="shared" si="0"/>
        <v>270.16326530612247</v>
      </c>
    </row>
    <row r="23" spans="1:13" x14ac:dyDescent="0.2">
      <c r="A23" s="7">
        <v>21</v>
      </c>
      <c r="B23" s="20" t="s">
        <v>252</v>
      </c>
      <c r="C23" s="21" t="s">
        <v>472</v>
      </c>
      <c r="D23" s="22" t="s">
        <v>473</v>
      </c>
      <c r="E23" s="22" t="s">
        <v>474</v>
      </c>
      <c r="F23" s="22" t="s">
        <v>431</v>
      </c>
      <c r="G23" s="23" t="s">
        <v>421</v>
      </c>
      <c r="H23" s="22"/>
      <c r="I23" s="22" t="s">
        <v>245</v>
      </c>
      <c r="J23" s="23" t="s">
        <v>528</v>
      </c>
      <c r="K23" s="22" t="s">
        <v>1043</v>
      </c>
      <c r="L23" s="23" t="s">
        <v>739</v>
      </c>
      <c r="M23" s="18">
        <f t="shared" si="0"/>
        <v>240.8</v>
      </c>
    </row>
    <row r="24" spans="1:13" x14ac:dyDescent="0.2">
      <c r="A24" s="7">
        <v>22</v>
      </c>
      <c r="B24" s="20" t="s">
        <v>303</v>
      </c>
      <c r="C24" s="21" t="s">
        <v>578</v>
      </c>
      <c r="D24" s="22" t="s">
        <v>579</v>
      </c>
      <c r="E24" s="22" t="s">
        <v>244</v>
      </c>
      <c r="F24" s="22" t="s">
        <v>276</v>
      </c>
      <c r="G24" s="23" t="s">
        <v>432</v>
      </c>
      <c r="H24" s="22"/>
      <c r="I24" s="22" t="s">
        <v>245</v>
      </c>
      <c r="J24" s="23" t="s">
        <v>1044</v>
      </c>
      <c r="K24" s="22" t="s">
        <v>1045</v>
      </c>
      <c r="L24" s="23" t="s">
        <v>739</v>
      </c>
      <c r="M24" s="18">
        <f t="shared" si="0"/>
        <v>212.58823529411765</v>
      </c>
    </row>
    <row r="25" spans="1:13" x14ac:dyDescent="0.2">
      <c r="A25" s="7">
        <v>23</v>
      </c>
      <c r="B25" s="20" t="s">
        <v>458</v>
      </c>
      <c r="C25" s="21" t="s">
        <v>1046</v>
      </c>
      <c r="D25" s="22" t="s">
        <v>1047</v>
      </c>
      <c r="E25" s="22" t="s">
        <v>929</v>
      </c>
      <c r="F25" s="22" t="s">
        <v>920</v>
      </c>
      <c r="G25" s="23" t="s">
        <v>432</v>
      </c>
      <c r="H25" s="22"/>
      <c r="I25" s="22" t="s">
        <v>251</v>
      </c>
      <c r="J25" s="23" t="s">
        <v>1048</v>
      </c>
      <c r="K25" s="22" t="s">
        <v>1049</v>
      </c>
      <c r="L25" s="23" t="s">
        <v>739</v>
      </c>
      <c r="M25" s="18">
        <f t="shared" si="0"/>
        <v>185.46153846153848</v>
      </c>
    </row>
    <row r="26" spans="1:13" x14ac:dyDescent="0.2">
      <c r="A26" s="7">
        <v>24</v>
      </c>
      <c r="B26" s="20" t="s">
        <v>459</v>
      </c>
      <c r="C26" s="21" t="s">
        <v>477</v>
      </c>
      <c r="D26" s="22" t="s">
        <v>478</v>
      </c>
      <c r="E26" s="22" t="s">
        <v>244</v>
      </c>
      <c r="F26" s="22" t="s">
        <v>276</v>
      </c>
      <c r="G26" s="23" t="s">
        <v>432</v>
      </c>
      <c r="H26" s="22"/>
      <c r="I26" s="22" t="s">
        <v>251</v>
      </c>
      <c r="J26" s="23" t="s">
        <v>1050</v>
      </c>
      <c r="K26" s="22" t="s">
        <v>1051</v>
      </c>
      <c r="L26" s="23" t="s">
        <v>739</v>
      </c>
      <c r="M26" s="18">
        <f t="shared" si="0"/>
        <v>159.35849056603774</v>
      </c>
    </row>
    <row r="27" spans="1:13" x14ac:dyDescent="0.2">
      <c r="A27" s="7">
        <v>25</v>
      </c>
      <c r="B27" s="20" t="s">
        <v>555</v>
      </c>
      <c r="C27" s="21" t="s">
        <v>927</v>
      </c>
      <c r="D27" s="22" t="s">
        <v>928</v>
      </c>
      <c r="E27" s="22" t="s">
        <v>929</v>
      </c>
      <c r="F27" s="22" t="s">
        <v>920</v>
      </c>
      <c r="G27" s="23" t="s">
        <v>422</v>
      </c>
      <c r="H27" s="22"/>
      <c r="I27" s="22" t="s">
        <v>245</v>
      </c>
      <c r="J27" s="23" t="s">
        <v>1050</v>
      </c>
      <c r="K27" s="22" t="s">
        <v>1052</v>
      </c>
      <c r="L27" s="23" t="s">
        <v>739</v>
      </c>
      <c r="M27" s="18">
        <f t="shared" si="0"/>
        <v>134.22222222222223</v>
      </c>
    </row>
    <row r="28" spans="1:13" x14ac:dyDescent="0.2">
      <c r="A28" s="7">
        <v>26</v>
      </c>
      <c r="B28" s="20" t="s">
        <v>556</v>
      </c>
      <c r="C28" s="21" t="s">
        <v>917</v>
      </c>
      <c r="D28" s="22" t="s">
        <v>918</v>
      </c>
      <c r="E28" s="22" t="s">
        <v>919</v>
      </c>
      <c r="F28" s="22" t="s">
        <v>920</v>
      </c>
      <c r="G28" s="23" t="s">
        <v>422</v>
      </c>
      <c r="H28" s="22"/>
      <c r="I28" s="22" t="s">
        <v>245</v>
      </c>
      <c r="J28" s="23" t="s">
        <v>1053</v>
      </c>
      <c r="K28" s="22" t="s">
        <v>1054</v>
      </c>
      <c r="L28" s="23" t="s">
        <v>739</v>
      </c>
      <c r="M28" s="18">
        <f t="shared" si="0"/>
        <v>110</v>
      </c>
    </row>
    <row r="29" spans="1:13" x14ac:dyDescent="0.2">
      <c r="A29" s="7">
        <v>27</v>
      </c>
      <c r="B29" s="20" t="s">
        <v>818</v>
      </c>
      <c r="C29" s="21" t="s">
        <v>1055</v>
      </c>
      <c r="D29" s="22" t="s">
        <v>1056</v>
      </c>
      <c r="E29" s="22" t="s">
        <v>1057</v>
      </c>
      <c r="F29" s="22" t="s">
        <v>485</v>
      </c>
      <c r="G29" s="23" t="s">
        <v>421</v>
      </c>
      <c r="H29" s="22"/>
      <c r="I29" s="22" t="s">
        <v>245</v>
      </c>
      <c r="J29" s="23" t="s">
        <v>1058</v>
      </c>
      <c r="K29" s="22" t="s">
        <v>1059</v>
      </c>
      <c r="L29" s="23" t="s">
        <v>739</v>
      </c>
      <c r="M29" s="18">
        <f t="shared" si="0"/>
        <v>86.642857142857139</v>
      </c>
    </row>
    <row r="30" spans="1:13" x14ac:dyDescent="0.2">
      <c r="A30" s="7">
        <v>28</v>
      </c>
      <c r="B30" s="20" t="s">
        <v>559</v>
      </c>
      <c r="C30" s="21" t="s">
        <v>1060</v>
      </c>
      <c r="D30" s="22" t="s">
        <v>1061</v>
      </c>
      <c r="E30" s="22" t="s">
        <v>1057</v>
      </c>
      <c r="F30" s="22" t="s">
        <v>485</v>
      </c>
      <c r="G30" s="23" t="s">
        <v>422</v>
      </c>
      <c r="H30" s="22"/>
      <c r="I30" s="22" t="s">
        <v>245</v>
      </c>
      <c r="J30" s="23" t="s">
        <v>1062</v>
      </c>
      <c r="K30" s="22" t="s">
        <v>1063</v>
      </c>
      <c r="L30" s="23" t="s">
        <v>739</v>
      </c>
      <c r="M30" s="18">
        <f t="shared" si="0"/>
        <v>64.10526315789474</v>
      </c>
    </row>
    <row r="31" spans="1:13" x14ac:dyDescent="0.2">
      <c r="A31" s="7">
        <v>29</v>
      </c>
      <c r="B31" s="20" t="s">
        <v>492</v>
      </c>
      <c r="C31" s="21" t="s">
        <v>1064</v>
      </c>
      <c r="D31" s="22" t="s">
        <v>1065</v>
      </c>
      <c r="E31" s="22" t="s">
        <v>1066</v>
      </c>
      <c r="F31" s="22" t="s">
        <v>485</v>
      </c>
      <c r="G31" s="23" t="s">
        <v>427</v>
      </c>
      <c r="H31" s="22"/>
      <c r="I31" s="22" t="s">
        <v>245</v>
      </c>
      <c r="J31" s="23" t="s">
        <v>1062</v>
      </c>
      <c r="K31" s="22" t="s">
        <v>1067</v>
      </c>
      <c r="L31" s="23" t="s">
        <v>739</v>
      </c>
      <c r="M31" s="18">
        <f t="shared" si="0"/>
        <v>42.344827586206897</v>
      </c>
    </row>
    <row r="32" spans="1:13" x14ac:dyDescent="0.2">
      <c r="A32" s="7">
        <v>30</v>
      </c>
      <c r="B32" s="20" t="s">
        <v>560</v>
      </c>
      <c r="C32" s="21" t="s">
        <v>1068</v>
      </c>
      <c r="D32" s="22" t="s">
        <v>1069</v>
      </c>
      <c r="E32" s="22" t="s">
        <v>265</v>
      </c>
      <c r="F32" s="22" t="s">
        <v>415</v>
      </c>
      <c r="G32" s="23" t="s">
        <v>422</v>
      </c>
      <c r="H32" s="22"/>
      <c r="I32" s="22" t="s">
        <v>245</v>
      </c>
      <c r="J32" s="23" t="s">
        <v>789</v>
      </c>
      <c r="K32" s="22" t="s">
        <v>1070</v>
      </c>
      <c r="L32" s="23" t="s">
        <v>739</v>
      </c>
      <c r="M32" s="18">
        <f t="shared" si="0"/>
        <v>21.322033898305083</v>
      </c>
    </row>
    <row r="33" spans="1:13" x14ac:dyDescent="0.2">
      <c r="A33" s="7">
        <v>31</v>
      </c>
      <c r="B33" s="20" t="s">
        <v>548</v>
      </c>
      <c r="C33" s="21" t="s">
        <v>1071</v>
      </c>
      <c r="D33" s="22" t="s">
        <v>1072</v>
      </c>
      <c r="E33" s="22" t="s">
        <v>244</v>
      </c>
      <c r="F33" s="22" t="s">
        <v>276</v>
      </c>
      <c r="G33" s="23" t="s">
        <v>443</v>
      </c>
      <c r="H33" s="22"/>
      <c r="I33" s="22" t="s">
        <v>245</v>
      </c>
      <c r="J33" s="23" t="s">
        <v>1073</v>
      </c>
      <c r="K33" s="22" t="s">
        <v>1074</v>
      </c>
      <c r="L33" s="23" t="s">
        <v>739</v>
      </c>
      <c r="M33" s="18">
        <f t="shared" si="0"/>
        <v>1</v>
      </c>
    </row>
  </sheetData>
  <hyperlinks>
    <hyperlink ref="C3" r:id="rId1" display="https://www.ffvoile.fr/ffv/sportif/cif/cif_detail.aspx?NoLicence=0544990Y&amp;AnneeSportive="/>
    <hyperlink ref="C4" r:id="rId2" display="https://www.ffvoile.fr/ffv/sportif/cif/cif_detail.aspx?NoLicence=0185745K&amp;AnneeSportive="/>
    <hyperlink ref="C5" r:id="rId3" display="https://www.ffvoile.fr/ffv/sportif/cif/cif_detail.aspx?NoLicence=0384708N&amp;AnneeSportive="/>
    <hyperlink ref="C6" r:id="rId4" display="https://www.ffvoile.fr/ffv/sportif/cif/cif_detail.aspx?NoLicence=0548078Q&amp;AnneeSportive="/>
    <hyperlink ref="C7" r:id="rId5" display="https://www.ffvoile.fr/ffv/sportif/cif/cif_detail.aspx?NoLicence=0425653P&amp;AnneeSportive="/>
    <hyperlink ref="C8" r:id="rId6" display="https://www.ffvoile.fr/ffv/sportif/cif/cif_detail.aspx?NoLicence=0947156W&amp;AnneeSportive="/>
    <hyperlink ref="C9" r:id="rId7" display="https://www.ffvoile.fr/ffv/sportif/cif/cif_detail.aspx?NoLicence=0344257B&amp;AnneeSportive="/>
    <hyperlink ref="C10" r:id="rId8" display="https://www.ffvoile.fr/ffv/sportif/cif/cif_detail.aspx?NoLicence=1365353T&amp;AnneeSportive="/>
    <hyperlink ref="C11" r:id="rId9" display="https://www.ffvoile.fr/ffv/sportif/cif/cif_detail.aspx?NoLicence=0088042L&amp;AnneeSportive="/>
    <hyperlink ref="C12" r:id="rId10" display="https://www.ffvoile.fr/ffv/sportif/cif/cif_detail.aspx?NoLicence=0010826C&amp;AnneeSportive="/>
    <hyperlink ref="C13" r:id="rId11" display="https://www.ffvoile.fr/ffv/sportif/cif/cif_detail.aspx?NoLicence=1352654Q&amp;AnneeSportive="/>
    <hyperlink ref="C15" r:id="rId12" display="https://www.ffvoile.fr/ffv/sportif/cif/cif_detail.aspx?NoLicence=1369354L&amp;AnneeSportive="/>
    <hyperlink ref="C16" r:id="rId13" display="https://www.ffvoile.fr/ffv/sportif/cif/cif_detail.aspx?NoLicence=0460614G&amp;AnneeSportive="/>
    <hyperlink ref="C17" r:id="rId14" display="https://www.ffvoile.fr/ffv/sportif/cif/cif_detail.aspx?NoLicence=0187215R&amp;AnneeSportive="/>
    <hyperlink ref="C18" r:id="rId15" display="https://www.ffvoile.fr/ffv/sportif/cif/cif_detail.aspx?NoLicence=1081950G&amp;AnneeSportive="/>
    <hyperlink ref="C19" r:id="rId16" display="https://www.ffvoile.fr/ffv/sportif/cif/cif_detail.aspx?NoLicence=1071996N&amp;AnneeSportive="/>
    <hyperlink ref="C20" r:id="rId17" display="https://www.ffvoile.fr/ffv/sportif/cif/cif_detail.aspx?NoLicence=1299350Q&amp;AnneeSportive="/>
    <hyperlink ref="C21" r:id="rId18" display="https://www.ffvoile.fr/ffv/sportif/cif/cif_detail.aspx?NoLicence=0542918Q&amp;AnneeSportive="/>
    <hyperlink ref="C22" r:id="rId19" display="https://www.ffvoile.fr/ffv/sportif/cif/cif_detail.aspx?NoLicence=0071392S&amp;AnneeSportive="/>
    <hyperlink ref="C23" r:id="rId20" display="https://www.ffvoile.fr/ffv/sportif/cif/cif_detail.aspx?NoLicence=0009367H&amp;AnneeSportive="/>
    <hyperlink ref="C24" r:id="rId21" display="https://www.ffvoile.fr/ffv/sportif/cif/cif_detail.aspx?NoLicence=1392794C&amp;AnneeSportive="/>
    <hyperlink ref="C25" r:id="rId22" display="https://www.ffvoile.fr/ffv/sportif/cif/cif_detail.aspx?NoLicence=1318680A&amp;AnneeSportive="/>
    <hyperlink ref="C26" r:id="rId23" display="https://www.ffvoile.fr/ffv/sportif/cif/cif_detail.aspx?NoLicence=1429141P&amp;AnneeSportive="/>
    <hyperlink ref="C27" r:id="rId24" display="https://www.ffvoile.fr/ffv/sportif/cif/cif_detail.aspx?NoLicence=1183560A&amp;AnneeSportive="/>
    <hyperlink ref="C28" r:id="rId25" display="https://www.ffvoile.fr/ffv/sportif/cif/cif_detail.aspx?NoLicence=1126730C&amp;AnneeSportive="/>
    <hyperlink ref="C29" r:id="rId26" display="https://www.ffvoile.fr/ffv/sportif/cif/cif_detail.aspx?NoLicence=1108532W&amp;AnneeSportive="/>
    <hyperlink ref="C30" r:id="rId27" display="https://www.ffvoile.fr/ffv/sportif/cif/cif_detail.aspx?NoLicence=1489512A&amp;AnneeSportive="/>
    <hyperlink ref="C31" r:id="rId28" display="https://www.ffvoile.fr/ffv/sportif/cif/cif_detail.aspx?NoLicence=1234132E&amp;AnneeSportive="/>
    <hyperlink ref="C32" r:id="rId29" display="https://www.ffvoile.fr/ffv/sportif/cif/cif_detail.aspx?NoLicence=1074436E&amp;AnneeSportive="/>
    <hyperlink ref="C33" r:id="rId30" display="https://www.ffvoile.fr/ffv/sportif/cif/cif_detail.aspx?NoLicence=1398217B&amp;AnneeSportive="/>
  </hyperlinks>
  <pageMargins left="0.7" right="0.7" top="0.75" bottom="0.75" header="0.3" footer="0.3"/>
  <drawing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2" sqref="E22"/>
    </sheetView>
  </sheetViews>
  <sheetFormatPr baseColWidth="10" defaultRowHeight="12.75" x14ac:dyDescent="0.2"/>
  <sheetData>
    <row r="3" spans="1:5" x14ac:dyDescent="0.2">
      <c r="A3">
        <v>5</v>
      </c>
      <c r="B3" s="13" t="s">
        <v>7</v>
      </c>
      <c r="E3" s="18">
        <f t="shared" ref="E3:E23" si="0">1+1299*((164-A3)/(164+A3-2))</f>
        <v>1237.7724550898204</v>
      </c>
    </row>
    <row r="4" spans="1:5" x14ac:dyDescent="0.2">
      <c r="A4">
        <v>23</v>
      </c>
      <c r="B4" s="53" t="s">
        <v>713</v>
      </c>
      <c r="E4" s="18">
        <f t="shared" si="0"/>
        <v>991.04864864864862</v>
      </c>
    </row>
    <row r="5" spans="1:5" x14ac:dyDescent="0.2">
      <c r="A5">
        <v>27</v>
      </c>
      <c r="B5" s="52" t="s">
        <v>627</v>
      </c>
      <c r="E5" s="18">
        <f t="shared" si="0"/>
        <v>942.60317460317458</v>
      </c>
    </row>
    <row r="6" spans="1:5" x14ac:dyDescent="0.2">
      <c r="A6">
        <v>28</v>
      </c>
      <c r="B6" s="53" t="s">
        <v>10</v>
      </c>
      <c r="E6" s="18">
        <f t="shared" si="0"/>
        <v>930.8105263157895</v>
      </c>
    </row>
    <row r="7" spans="1:5" x14ac:dyDescent="0.2">
      <c r="A7">
        <v>29</v>
      </c>
      <c r="B7" s="53" t="s">
        <v>27</v>
      </c>
      <c r="E7" s="18">
        <f t="shared" si="0"/>
        <v>919.14136125654454</v>
      </c>
    </row>
    <row r="8" spans="1:5" x14ac:dyDescent="0.2">
      <c r="A8">
        <v>48</v>
      </c>
      <c r="B8" s="55" t="s">
        <v>592</v>
      </c>
      <c r="E8" s="18">
        <f t="shared" si="0"/>
        <v>718.5428571428572</v>
      </c>
    </row>
    <row r="9" spans="1:5" x14ac:dyDescent="0.2">
      <c r="A9">
        <v>66</v>
      </c>
      <c r="B9" s="13" t="s">
        <v>511</v>
      </c>
      <c r="E9" s="18">
        <f t="shared" si="0"/>
        <v>559.34210526315792</v>
      </c>
    </row>
    <row r="10" spans="1:5" x14ac:dyDescent="0.2">
      <c r="A10">
        <v>67</v>
      </c>
      <c r="B10" s="53" t="s">
        <v>589</v>
      </c>
      <c r="E10" s="18">
        <f t="shared" si="0"/>
        <v>551.23144104803487</v>
      </c>
    </row>
    <row r="11" spans="1:5" x14ac:dyDescent="0.2">
      <c r="A11">
        <v>69</v>
      </c>
      <c r="B11" s="13" t="s">
        <v>405</v>
      </c>
      <c r="E11" s="18">
        <f t="shared" si="0"/>
        <v>535.22077922077926</v>
      </c>
    </row>
    <row r="12" spans="1:5" x14ac:dyDescent="0.2">
      <c r="A12">
        <v>77</v>
      </c>
      <c r="B12" s="26" t="s">
        <v>309</v>
      </c>
      <c r="E12" s="18">
        <f t="shared" si="0"/>
        <v>473.85774058577408</v>
      </c>
    </row>
    <row r="13" spans="1:5" x14ac:dyDescent="0.2">
      <c r="A13">
        <v>82</v>
      </c>
      <c r="B13" s="30" t="s">
        <v>354</v>
      </c>
      <c r="E13" s="18">
        <f t="shared" si="0"/>
        <v>437.54918032786884</v>
      </c>
    </row>
    <row r="14" spans="1:5" x14ac:dyDescent="0.2">
      <c r="A14">
        <v>92</v>
      </c>
      <c r="B14" s="53" t="s">
        <v>193</v>
      </c>
      <c r="E14" s="18">
        <f t="shared" si="0"/>
        <v>369.22047244094489</v>
      </c>
    </row>
    <row r="15" spans="1:5" x14ac:dyDescent="0.2">
      <c r="A15">
        <v>96</v>
      </c>
      <c r="B15" s="46" t="s">
        <v>545</v>
      </c>
      <c r="E15" s="18">
        <f t="shared" si="0"/>
        <v>343.37209302325584</v>
      </c>
    </row>
    <row r="16" spans="1:5" x14ac:dyDescent="0.2">
      <c r="A16">
        <v>103</v>
      </c>
      <c r="B16" s="46" t="s">
        <v>317</v>
      </c>
      <c r="E16" s="18">
        <f t="shared" si="0"/>
        <v>300.01509433962264</v>
      </c>
    </row>
    <row r="17" spans="1:8" x14ac:dyDescent="0.2">
      <c r="A17">
        <v>116</v>
      </c>
      <c r="B17" s="50" t="s">
        <v>141</v>
      </c>
      <c r="E17" s="18">
        <f t="shared" si="0"/>
        <v>225.28776978417267</v>
      </c>
      <c r="H17" s="65" t="s">
        <v>1011</v>
      </c>
    </row>
    <row r="18" spans="1:8" x14ac:dyDescent="0.2">
      <c r="A18">
        <v>117</v>
      </c>
      <c r="B18" s="46" t="s">
        <v>461</v>
      </c>
      <c r="E18" s="18">
        <f t="shared" si="0"/>
        <v>219.82795698924733</v>
      </c>
      <c r="H18" s="65" t="s">
        <v>1010</v>
      </c>
    </row>
    <row r="19" spans="1:8" x14ac:dyDescent="0.2">
      <c r="A19">
        <v>119</v>
      </c>
      <c r="B19" s="50" t="s">
        <v>29</v>
      </c>
      <c r="E19" s="18">
        <f t="shared" si="0"/>
        <v>209.02491103202848</v>
      </c>
    </row>
    <row r="20" spans="1:8" x14ac:dyDescent="0.2">
      <c r="A20">
        <v>142</v>
      </c>
      <c r="B20" s="44" t="s">
        <v>514</v>
      </c>
      <c r="E20" s="18">
        <f t="shared" si="0"/>
        <v>95.006578947368425</v>
      </c>
    </row>
    <row r="21" spans="1:8" x14ac:dyDescent="0.2">
      <c r="A21">
        <v>153</v>
      </c>
      <c r="B21" s="30" t="s">
        <v>515</v>
      </c>
      <c r="E21" s="18">
        <f t="shared" si="0"/>
        <v>46.361904761904761</v>
      </c>
    </row>
    <row r="22" spans="1:8" x14ac:dyDescent="0.2">
      <c r="A22">
        <v>159</v>
      </c>
      <c r="B22" s="3" t="s">
        <v>50</v>
      </c>
      <c r="E22" s="18">
        <f t="shared" si="0"/>
        <v>21.233644859813083</v>
      </c>
    </row>
    <row r="23" spans="1:8" x14ac:dyDescent="0.2">
      <c r="A23">
        <v>163</v>
      </c>
      <c r="B23" s="50" t="s">
        <v>724</v>
      </c>
      <c r="E23" s="18">
        <f t="shared" si="0"/>
        <v>4.9969230769230766</v>
      </c>
    </row>
    <row r="25" spans="1:8" x14ac:dyDescent="0.2">
      <c r="H25">
        <f>164/2</f>
        <v>82</v>
      </c>
    </row>
  </sheetData>
  <sortState ref="A3:E23">
    <sortCondition descending="1" ref="E3:E2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opLeftCell="A14" workbookViewId="0">
      <selection activeCell="M38" sqref="M38"/>
    </sheetView>
  </sheetViews>
  <sheetFormatPr baseColWidth="10" defaultRowHeight="12.75" x14ac:dyDescent="0.2"/>
  <cols>
    <col min="1" max="1" width="10.625" style="1"/>
    <col min="4" max="4" width="29.125" bestFit="1" customWidth="1"/>
    <col min="11" max="11" width="14.5" customWidth="1"/>
  </cols>
  <sheetData>
    <row r="2" spans="1:13" x14ac:dyDescent="0.2">
      <c r="A2" s="1">
        <v>1</v>
      </c>
      <c r="B2" s="20" t="s">
        <v>453</v>
      </c>
      <c r="C2" s="21" t="s">
        <v>262</v>
      </c>
      <c r="D2" s="22" t="s">
        <v>263</v>
      </c>
      <c r="E2" s="22" t="s">
        <v>260</v>
      </c>
      <c r="F2" s="22" t="s">
        <v>415</v>
      </c>
      <c r="G2" s="23" t="s">
        <v>422</v>
      </c>
      <c r="H2" s="22"/>
      <c r="I2" s="22" t="s">
        <v>245</v>
      </c>
      <c r="J2" s="23" t="s">
        <v>246</v>
      </c>
      <c r="K2" s="22" t="s">
        <v>910</v>
      </c>
      <c r="L2" s="23" t="s">
        <v>739</v>
      </c>
      <c r="M2" s="18">
        <f>1+399*((13-A2)/(13+A2-2))</f>
        <v>400</v>
      </c>
    </row>
    <row r="3" spans="1:13" x14ac:dyDescent="0.2">
      <c r="A3" s="1">
        <v>2</v>
      </c>
      <c r="B3" s="20" t="s">
        <v>261</v>
      </c>
      <c r="C3" s="21" t="s">
        <v>802</v>
      </c>
      <c r="D3" s="22" t="s">
        <v>803</v>
      </c>
      <c r="E3" s="22" t="s">
        <v>265</v>
      </c>
      <c r="F3" s="22" t="s">
        <v>415</v>
      </c>
      <c r="G3" s="23" t="s">
        <v>429</v>
      </c>
      <c r="H3" s="22"/>
      <c r="I3" s="22" t="s">
        <v>251</v>
      </c>
      <c r="J3" s="23" t="s">
        <v>295</v>
      </c>
      <c r="K3" s="22" t="s">
        <v>911</v>
      </c>
      <c r="L3" s="23" t="s">
        <v>739</v>
      </c>
      <c r="M3" s="18">
        <f t="shared" ref="M3:M14" si="0">1+399*((13-A3)/(13+A3-2))</f>
        <v>338.61538461538458</v>
      </c>
    </row>
    <row r="4" spans="1:13" x14ac:dyDescent="0.2">
      <c r="A4" s="1">
        <v>3</v>
      </c>
      <c r="B4" s="20" t="s">
        <v>264</v>
      </c>
      <c r="C4" s="21" t="s">
        <v>337</v>
      </c>
      <c r="D4" s="22" t="s">
        <v>403</v>
      </c>
      <c r="E4" s="22" t="s">
        <v>265</v>
      </c>
      <c r="F4" s="22" t="s">
        <v>415</v>
      </c>
      <c r="G4" s="23" t="s">
        <v>432</v>
      </c>
      <c r="H4" s="22"/>
      <c r="I4" s="22" t="s">
        <v>245</v>
      </c>
      <c r="J4" s="23" t="s">
        <v>295</v>
      </c>
      <c r="K4" s="22" t="s">
        <v>912</v>
      </c>
      <c r="L4" s="23" t="s">
        <v>739</v>
      </c>
      <c r="M4" s="18">
        <f t="shared" si="0"/>
        <v>286</v>
      </c>
    </row>
    <row r="5" spans="1:13" x14ac:dyDescent="0.2">
      <c r="A5" s="1">
        <v>4</v>
      </c>
      <c r="B5" s="20" t="s">
        <v>297</v>
      </c>
      <c r="C5" s="21" t="s">
        <v>520</v>
      </c>
      <c r="D5" s="22" t="s">
        <v>521</v>
      </c>
      <c r="E5" s="22" t="s">
        <v>265</v>
      </c>
      <c r="F5" s="22" t="s">
        <v>415</v>
      </c>
      <c r="G5" s="23" t="s">
        <v>432</v>
      </c>
      <c r="H5" s="22"/>
      <c r="I5" s="22" t="s">
        <v>245</v>
      </c>
      <c r="J5" s="23" t="s">
        <v>299</v>
      </c>
      <c r="K5" s="22" t="s">
        <v>913</v>
      </c>
      <c r="L5" s="23" t="s">
        <v>739</v>
      </c>
      <c r="M5" s="18">
        <f t="shared" si="0"/>
        <v>240.39999999999998</v>
      </c>
    </row>
    <row r="6" spans="1:13" x14ac:dyDescent="0.2">
      <c r="A6" s="1">
        <v>5</v>
      </c>
      <c r="B6" s="20" t="s">
        <v>246</v>
      </c>
      <c r="C6" s="21" t="s">
        <v>914</v>
      </c>
      <c r="D6" s="22" t="s">
        <v>915</v>
      </c>
      <c r="E6" s="22" t="s">
        <v>260</v>
      </c>
      <c r="F6" s="22" t="s">
        <v>415</v>
      </c>
      <c r="G6" s="23" t="s">
        <v>422</v>
      </c>
      <c r="H6" s="22"/>
      <c r="I6" s="22" t="s">
        <v>245</v>
      </c>
      <c r="J6" s="23" t="s">
        <v>301</v>
      </c>
      <c r="K6" s="22" t="s">
        <v>916</v>
      </c>
      <c r="L6" s="23" t="s">
        <v>739</v>
      </c>
      <c r="M6" s="18">
        <f t="shared" si="0"/>
        <v>200.5</v>
      </c>
    </row>
    <row r="7" spans="1:13" x14ac:dyDescent="0.2">
      <c r="A7" s="1">
        <v>6</v>
      </c>
      <c r="B7" s="20" t="s">
        <v>266</v>
      </c>
      <c r="C7" s="21" t="s">
        <v>917</v>
      </c>
      <c r="D7" s="22" t="s">
        <v>918</v>
      </c>
      <c r="E7" s="22" t="s">
        <v>919</v>
      </c>
      <c r="F7" s="22" t="s">
        <v>920</v>
      </c>
      <c r="G7" s="23" t="s">
        <v>422</v>
      </c>
      <c r="H7" s="22"/>
      <c r="I7" s="22" t="s">
        <v>245</v>
      </c>
      <c r="J7" s="23" t="s">
        <v>458</v>
      </c>
      <c r="K7" s="22" t="s">
        <v>921</v>
      </c>
      <c r="L7" s="23" t="s">
        <v>739</v>
      </c>
      <c r="M7" s="18">
        <f t="shared" si="0"/>
        <v>165.29411764705881</v>
      </c>
    </row>
    <row r="8" spans="1:13" x14ac:dyDescent="0.2">
      <c r="A8" s="1">
        <v>7</v>
      </c>
      <c r="B8" s="20" t="s">
        <v>295</v>
      </c>
      <c r="C8" s="21" t="s">
        <v>658</v>
      </c>
      <c r="D8" s="22" t="s">
        <v>659</v>
      </c>
      <c r="E8" s="22" t="s">
        <v>660</v>
      </c>
      <c r="F8" s="22" t="s">
        <v>415</v>
      </c>
      <c r="G8" s="23" t="s">
        <v>418</v>
      </c>
      <c r="H8" s="22"/>
      <c r="I8" s="22" t="s">
        <v>245</v>
      </c>
      <c r="J8" s="23" t="s">
        <v>458</v>
      </c>
      <c r="K8" s="22" t="s">
        <v>922</v>
      </c>
      <c r="L8" s="23" t="s">
        <v>739</v>
      </c>
      <c r="M8" s="18">
        <f t="shared" si="0"/>
        <v>134</v>
      </c>
    </row>
    <row r="9" spans="1:13" x14ac:dyDescent="0.2">
      <c r="A9" s="1">
        <v>8</v>
      </c>
      <c r="B9" s="20" t="s">
        <v>267</v>
      </c>
      <c r="C9" s="21" t="s">
        <v>923</v>
      </c>
      <c r="D9" s="22" t="s">
        <v>924</v>
      </c>
      <c r="E9" s="22" t="s">
        <v>265</v>
      </c>
      <c r="F9" s="22" t="s">
        <v>415</v>
      </c>
      <c r="G9" s="23" t="s">
        <v>422</v>
      </c>
      <c r="H9" s="22"/>
      <c r="I9" s="22" t="s">
        <v>251</v>
      </c>
      <c r="J9" s="23" t="s">
        <v>459</v>
      </c>
      <c r="K9" s="22" t="s">
        <v>925</v>
      </c>
      <c r="L9" s="23" t="s">
        <v>739</v>
      </c>
      <c r="M9" s="18">
        <f t="shared" si="0"/>
        <v>106</v>
      </c>
    </row>
    <row r="10" spans="1:13" x14ac:dyDescent="0.2">
      <c r="A10" s="1">
        <v>9</v>
      </c>
      <c r="B10" s="20" t="s">
        <v>298</v>
      </c>
      <c r="C10" s="21" t="s">
        <v>698</v>
      </c>
      <c r="D10" s="22" t="s">
        <v>699</v>
      </c>
      <c r="E10" s="22" t="s">
        <v>265</v>
      </c>
      <c r="F10" s="22" t="s">
        <v>415</v>
      </c>
      <c r="G10" s="23" t="s">
        <v>432</v>
      </c>
      <c r="H10" s="22"/>
      <c r="I10" s="22" t="s">
        <v>251</v>
      </c>
      <c r="J10" s="23" t="s">
        <v>459</v>
      </c>
      <c r="K10" s="22" t="s">
        <v>926</v>
      </c>
      <c r="L10" s="23" t="s">
        <v>739</v>
      </c>
      <c r="M10" s="18">
        <f t="shared" si="0"/>
        <v>80.800000000000011</v>
      </c>
    </row>
    <row r="11" spans="1:13" x14ac:dyDescent="0.2">
      <c r="A11" s="1">
        <v>10</v>
      </c>
      <c r="B11" s="20" t="s">
        <v>268</v>
      </c>
      <c r="C11" s="21" t="s">
        <v>927</v>
      </c>
      <c r="D11" s="22" t="s">
        <v>928</v>
      </c>
      <c r="E11" s="22" t="s">
        <v>929</v>
      </c>
      <c r="F11" s="22" t="s">
        <v>920</v>
      </c>
      <c r="G11" s="23" t="s">
        <v>422</v>
      </c>
      <c r="H11" s="22"/>
      <c r="I11" s="22" t="s">
        <v>245</v>
      </c>
      <c r="J11" s="23" t="s">
        <v>555</v>
      </c>
      <c r="K11" s="22" t="s">
        <v>930</v>
      </c>
      <c r="L11" s="23" t="s">
        <v>739</v>
      </c>
      <c r="M11" s="18">
        <f t="shared" si="0"/>
        <v>58</v>
      </c>
    </row>
    <row r="12" spans="1:13" x14ac:dyDescent="0.2">
      <c r="A12" s="1">
        <v>11</v>
      </c>
      <c r="B12" s="20" t="s">
        <v>269</v>
      </c>
      <c r="C12" s="21" t="s">
        <v>532</v>
      </c>
      <c r="D12" s="22" t="s">
        <v>533</v>
      </c>
      <c r="E12" s="22" t="s">
        <v>260</v>
      </c>
      <c r="F12" s="22" t="s">
        <v>415</v>
      </c>
      <c r="G12" s="23" t="s">
        <v>447</v>
      </c>
      <c r="H12" s="22"/>
      <c r="I12" s="22" t="s">
        <v>251</v>
      </c>
      <c r="J12" s="23" t="s">
        <v>831</v>
      </c>
      <c r="K12" s="22" t="s">
        <v>931</v>
      </c>
      <c r="L12" s="23" t="s">
        <v>739</v>
      </c>
      <c r="M12" s="18">
        <f t="shared" si="0"/>
        <v>37.272727272727273</v>
      </c>
    </row>
    <row r="13" spans="1:13" x14ac:dyDescent="0.2">
      <c r="A13" s="1">
        <v>12</v>
      </c>
      <c r="B13" s="20" t="s">
        <v>299</v>
      </c>
      <c r="C13" s="21" t="s">
        <v>932</v>
      </c>
      <c r="D13" s="22" t="s">
        <v>933</v>
      </c>
      <c r="E13" s="22" t="s">
        <v>919</v>
      </c>
      <c r="F13" s="22" t="s">
        <v>920</v>
      </c>
      <c r="G13" s="23" t="s">
        <v>421</v>
      </c>
      <c r="H13" s="22"/>
      <c r="I13" s="22" t="s">
        <v>251</v>
      </c>
      <c r="J13" s="23" t="s">
        <v>850</v>
      </c>
      <c r="K13" s="22" t="s">
        <v>934</v>
      </c>
      <c r="L13" s="23" t="s">
        <v>739</v>
      </c>
      <c r="M13" s="18">
        <f t="shared" si="0"/>
        <v>18.34782608695652</v>
      </c>
    </row>
    <row r="14" spans="1:13" x14ac:dyDescent="0.2">
      <c r="A14" s="1">
        <v>13</v>
      </c>
      <c r="B14" s="20" t="s">
        <v>270</v>
      </c>
      <c r="C14" s="21" t="s">
        <v>935</v>
      </c>
      <c r="D14" s="22" t="s">
        <v>936</v>
      </c>
      <c r="E14" s="22" t="s">
        <v>929</v>
      </c>
      <c r="F14" s="22" t="s">
        <v>920</v>
      </c>
      <c r="G14" s="23" t="s">
        <v>427</v>
      </c>
      <c r="H14" s="22"/>
      <c r="I14" s="22" t="s">
        <v>245</v>
      </c>
      <c r="J14" s="23" t="s">
        <v>861</v>
      </c>
      <c r="K14" s="22" t="s">
        <v>937</v>
      </c>
      <c r="L14" s="23" t="s">
        <v>739</v>
      </c>
      <c r="M14" s="18">
        <f t="shared" si="0"/>
        <v>1</v>
      </c>
    </row>
    <row r="19" spans="1:13" x14ac:dyDescent="0.2">
      <c r="A19" s="1">
        <v>1</v>
      </c>
      <c r="B19" s="20" t="s">
        <v>453</v>
      </c>
      <c r="C19" s="21" t="s">
        <v>938</v>
      </c>
      <c r="D19" s="22" t="s">
        <v>939</v>
      </c>
      <c r="E19" s="22" t="s">
        <v>940</v>
      </c>
      <c r="F19" s="22" t="s">
        <v>485</v>
      </c>
      <c r="G19" s="23" t="s">
        <v>422</v>
      </c>
      <c r="H19" s="22"/>
      <c r="I19" s="22" t="s">
        <v>245</v>
      </c>
      <c r="J19" s="23" t="s">
        <v>268</v>
      </c>
      <c r="K19" s="22" t="s">
        <v>941</v>
      </c>
      <c r="L19" s="23" t="s">
        <v>739</v>
      </c>
      <c r="M19" s="18">
        <f>1+399*((16-A19)/(16+A19-2))</f>
        <v>400</v>
      </c>
    </row>
    <row r="20" spans="1:13" x14ac:dyDescent="0.2">
      <c r="A20" s="1">
        <v>2</v>
      </c>
      <c r="B20" s="20" t="s">
        <v>261</v>
      </c>
      <c r="C20" s="21" t="s">
        <v>486</v>
      </c>
      <c r="D20" s="22" t="s">
        <v>487</v>
      </c>
      <c r="E20" s="22" t="s">
        <v>594</v>
      </c>
      <c r="F20" s="22" t="s">
        <v>485</v>
      </c>
      <c r="G20" s="23" t="s">
        <v>421</v>
      </c>
      <c r="H20" s="22"/>
      <c r="I20" s="22" t="s">
        <v>245</v>
      </c>
      <c r="J20" s="23" t="s">
        <v>299</v>
      </c>
      <c r="K20" s="22" t="s">
        <v>942</v>
      </c>
      <c r="L20" s="23" t="s">
        <v>739</v>
      </c>
      <c r="M20" s="18">
        <f t="shared" ref="M20:M34" si="1">1+399*((16-A20)/(16+A20-2))</f>
        <v>350.125</v>
      </c>
    </row>
    <row r="21" spans="1:13" x14ac:dyDescent="0.2">
      <c r="A21" s="1">
        <v>3</v>
      </c>
      <c r="B21" s="20" t="s">
        <v>264</v>
      </c>
      <c r="C21" s="21" t="s">
        <v>570</v>
      </c>
      <c r="D21" s="22" t="s">
        <v>571</v>
      </c>
      <c r="E21" s="22" t="s">
        <v>493</v>
      </c>
      <c r="F21" s="22" t="s">
        <v>485</v>
      </c>
      <c r="G21" s="23" t="s">
        <v>421</v>
      </c>
      <c r="H21" s="22"/>
      <c r="I21" s="22" t="s">
        <v>245</v>
      </c>
      <c r="J21" s="23" t="s">
        <v>299</v>
      </c>
      <c r="K21" s="22" t="s">
        <v>943</v>
      </c>
      <c r="L21" s="23" t="s">
        <v>739</v>
      </c>
      <c r="M21" s="18">
        <f t="shared" si="1"/>
        <v>306.11764705882354</v>
      </c>
    </row>
    <row r="22" spans="1:13" x14ac:dyDescent="0.2">
      <c r="A22" s="1">
        <v>4</v>
      </c>
      <c r="B22" s="20" t="s">
        <v>297</v>
      </c>
      <c r="C22" s="21" t="s">
        <v>561</v>
      </c>
      <c r="D22" s="22" t="s">
        <v>562</v>
      </c>
      <c r="E22" s="22" t="s">
        <v>490</v>
      </c>
      <c r="F22" s="22" t="s">
        <v>491</v>
      </c>
      <c r="G22" s="23" t="s">
        <v>422</v>
      </c>
      <c r="H22" s="22"/>
      <c r="I22" s="22" t="s">
        <v>245</v>
      </c>
      <c r="J22" s="23" t="s">
        <v>250</v>
      </c>
      <c r="K22" s="22" t="s">
        <v>944</v>
      </c>
      <c r="L22" s="23" t="s">
        <v>739</v>
      </c>
      <c r="M22" s="18">
        <f t="shared" si="1"/>
        <v>267</v>
      </c>
    </row>
    <row r="23" spans="1:13" x14ac:dyDescent="0.2">
      <c r="A23" s="1">
        <v>5</v>
      </c>
      <c r="B23" s="20" t="s">
        <v>246</v>
      </c>
      <c r="C23" s="21" t="s">
        <v>488</v>
      </c>
      <c r="D23" s="22" t="s">
        <v>489</v>
      </c>
      <c r="E23" s="22" t="s">
        <v>490</v>
      </c>
      <c r="F23" s="22" t="s">
        <v>491</v>
      </c>
      <c r="G23" s="23" t="s">
        <v>427</v>
      </c>
      <c r="H23" s="22"/>
      <c r="I23" s="22" t="s">
        <v>251</v>
      </c>
      <c r="J23" s="23" t="s">
        <v>250</v>
      </c>
      <c r="K23" s="22" t="s">
        <v>945</v>
      </c>
      <c r="L23" s="23" t="s">
        <v>739</v>
      </c>
      <c r="M23" s="18">
        <f t="shared" si="1"/>
        <v>232</v>
      </c>
    </row>
    <row r="24" spans="1:13" x14ac:dyDescent="0.2">
      <c r="A24" s="1">
        <v>6</v>
      </c>
      <c r="B24" s="20" t="s">
        <v>266</v>
      </c>
      <c r="C24" s="21" t="s">
        <v>787</v>
      </c>
      <c r="D24" s="22" t="s">
        <v>788</v>
      </c>
      <c r="E24" s="22" t="s">
        <v>946</v>
      </c>
      <c r="F24" s="22" t="s">
        <v>276</v>
      </c>
      <c r="G24" s="23" t="s">
        <v>421</v>
      </c>
      <c r="H24" s="22"/>
      <c r="I24" s="22" t="s">
        <v>251</v>
      </c>
      <c r="J24" s="23" t="s">
        <v>296</v>
      </c>
      <c r="K24" s="22" t="s">
        <v>947</v>
      </c>
      <c r="L24" s="23" t="s">
        <v>739</v>
      </c>
      <c r="M24" s="18">
        <f t="shared" si="1"/>
        <v>200.5</v>
      </c>
    </row>
    <row r="25" spans="1:13" x14ac:dyDescent="0.2">
      <c r="A25" s="1">
        <v>7</v>
      </c>
      <c r="B25" s="20" t="s">
        <v>295</v>
      </c>
      <c r="C25" s="21" t="s">
        <v>948</v>
      </c>
      <c r="D25" s="22" t="s">
        <v>949</v>
      </c>
      <c r="E25" s="22" t="s">
        <v>496</v>
      </c>
      <c r="F25" s="22" t="s">
        <v>491</v>
      </c>
      <c r="G25" s="23" t="s">
        <v>429</v>
      </c>
      <c r="H25" s="22"/>
      <c r="I25" s="22" t="s">
        <v>251</v>
      </c>
      <c r="J25" s="23" t="s">
        <v>302</v>
      </c>
      <c r="K25" s="22" t="s">
        <v>950</v>
      </c>
      <c r="L25" s="23" t="s">
        <v>739</v>
      </c>
      <c r="M25" s="18">
        <f t="shared" si="1"/>
        <v>172</v>
      </c>
    </row>
    <row r="26" spans="1:13" x14ac:dyDescent="0.2">
      <c r="A26" s="1">
        <v>8</v>
      </c>
      <c r="B26" s="20" t="s">
        <v>267</v>
      </c>
      <c r="C26" s="21" t="s">
        <v>553</v>
      </c>
      <c r="D26" s="22" t="s">
        <v>554</v>
      </c>
      <c r="E26" s="22" t="s">
        <v>444</v>
      </c>
      <c r="F26" s="22" t="s">
        <v>276</v>
      </c>
      <c r="G26" s="23" t="s">
        <v>432</v>
      </c>
      <c r="H26" s="22"/>
      <c r="I26" s="22" t="s">
        <v>245</v>
      </c>
      <c r="J26" s="23" t="s">
        <v>302</v>
      </c>
      <c r="K26" s="22" t="s">
        <v>951</v>
      </c>
      <c r="L26" s="23" t="s">
        <v>739</v>
      </c>
      <c r="M26" s="18">
        <f t="shared" si="1"/>
        <v>146.09090909090909</v>
      </c>
    </row>
    <row r="27" spans="1:13" x14ac:dyDescent="0.2">
      <c r="A27" s="1">
        <v>9</v>
      </c>
      <c r="B27" s="20" t="s">
        <v>298</v>
      </c>
      <c r="C27" s="21" t="s">
        <v>439</v>
      </c>
      <c r="D27" s="22" t="s">
        <v>440</v>
      </c>
      <c r="E27" s="22" t="s">
        <v>441</v>
      </c>
      <c r="F27" s="22" t="s">
        <v>442</v>
      </c>
      <c r="G27" s="23" t="s">
        <v>422</v>
      </c>
      <c r="H27" s="22"/>
      <c r="I27" s="22" t="s">
        <v>245</v>
      </c>
      <c r="J27" s="23" t="s">
        <v>840</v>
      </c>
      <c r="K27" s="22" t="s">
        <v>952</v>
      </c>
      <c r="L27" s="23" t="s">
        <v>739</v>
      </c>
      <c r="M27" s="18">
        <f t="shared" si="1"/>
        <v>122.43478260869566</v>
      </c>
    </row>
    <row r="28" spans="1:13" x14ac:dyDescent="0.2">
      <c r="A28" s="1">
        <v>10</v>
      </c>
      <c r="B28" s="20" t="s">
        <v>268</v>
      </c>
      <c r="C28" s="21" t="s">
        <v>953</v>
      </c>
      <c r="D28" s="22" t="s">
        <v>954</v>
      </c>
      <c r="E28" s="22" t="s">
        <v>493</v>
      </c>
      <c r="F28" s="22" t="s">
        <v>485</v>
      </c>
      <c r="G28" s="23" t="s">
        <v>427</v>
      </c>
      <c r="H28" s="22"/>
      <c r="I28" s="22" t="s">
        <v>245</v>
      </c>
      <c r="J28" s="23" t="s">
        <v>847</v>
      </c>
      <c r="K28" s="22" t="s">
        <v>955</v>
      </c>
      <c r="L28" s="23" t="s">
        <v>739</v>
      </c>
      <c r="M28" s="18">
        <f t="shared" si="1"/>
        <v>100.75</v>
      </c>
    </row>
    <row r="29" spans="1:13" x14ac:dyDescent="0.2">
      <c r="A29" s="1">
        <v>11</v>
      </c>
      <c r="B29" s="20" t="s">
        <v>269</v>
      </c>
      <c r="C29" s="21" t="s">
        <v>956</v>
      </c>
      <c r="D29" s="22" t="s">
        <v>957</v>
      </c>
      <c r="E29" s="22" t="s">
        <v>940</v>
      </c>
      <c r="F29" s="22" t="s">
        <v>485</v>
      </c>
      <c r="G29" s="23" t="s">
        <v>422</v>
      </c>
      <c r="H29" s="22"/>
      <c r="I29" s="22" t="s">
        <v>245</v>
      </c>
      <c r="J29" s="23" t="s">
        <v>847</v>
      </c>
      <c r="K29" s="22" t="s">
        <v>958</v>
      </c>
      <c r="L29" s="23" t="s">
        <v>739</v>
      </c>
      <c r="M29" s="18">
        <f t="shared" si="1"/>
        <v>80.800000000000011</v>
      </c>
    </row>
    <row r="30" spans="1:13" x14ac:dyDescent="0.2">
      <c r="A30" s="1">
        <v>12</v>
      </c>
      <c r="B30" s="20" t="s">
        <v>299</v>
      </c>
      <c r="C30" s="21" t="s">
        <v>959</v>
      </c>
      <c r="D30" s="22" t="s">
        <v>960</v>
      </c>
      <c r="E30" s="22" t="s">
        <v>940</v>
      </c>
      <c r="F30" s="22" t="s">
        <v>485</v>
      </c>
      <c r="G30" s="23" t="s">
        <v>421</v>
      </c>
      <c r="H30" s="22"/>
      <c r="I30" s="22" t="s">
        <v>251</v>
      </c>
      <c r="J30" s="23" t="s">
        <v>419</v>
      </c>
      <c r="K30" s="22" t="s">
        <v>961</v>
      </c>
      <c r="L30" s="23" t="s">
        <v>739</v>
      </c>
      <c r="M30" s="18">
        <f t="shared" si="1"/>
        <v>62.384615384615387</v>
      </c>
    </row>
    <row r="31" spans="1:13" x14ac:dyDescent="0.2">
      <c r="A31" s="1">
        <v>13</v>
      </c>
      <c r="B31" s="20" t="s">
        <v>270</v>
      </c>
      <c r="C31" s="21" t="s">
        <v>962</v>
      </c>
      <c r="D31" s="22" t="s">
        <v>963</v>
      </c>
      <c r="E31" s="22" t="s">
        <v>964</v>
      </c>
      <c r="F31" s="22" t="s">
        <v>485</v>
      </c>
      <c r="G31" s="23" t="s">
        <v>429</v>
      </c>
      <c r="H31" s="22"/>
      <c r="I31" s="22" t="s">
        <v>251</v>
      </c>
      <c r="J31" s="23" t="s">
        <v>573</v>
      </c>
      <c r="K31" s="22" t="s">
        <v>965</v>
      </c>
      <c r="L31" s="23" t="s">
        <v>739</v>
      </c>
      <c r="M31" s="18">
        <f t="shared" si="1"/>
        <v>45.333333333333329</v>
      </c>
    </row>
    <row r="32" spans="1:13" x14ac:dyDescent="0.2">
      <c r="A32" s="1">
        <v>14</v>
      </c>
      <c r="B32" s="20" t="s">
        <v>247</v>
      </c>
      <c r="C32" s="21" t="s">
        <v>966</v>
      </c>
      <c r="D32" s="22" t="s">
        <v>967</v>
      </c>
      <c r="E32" s="22" t="s">
        <v>968</v>
      </c>
      <c r="F32" s="22" t="s">
        <v>491</v>
      </c>
      <c r="G32" s="23" t="s">
        <v>421</v>
      </c>
      <c r="H32" s="22"/>
      <c r="I32" s="22" t="s">
        <v>245</v>
      </c>
      <c r="J32" s="23" t="s">
        <v>737</v>
      </c>
      <c r="K32" s="22" t="s">
        <v>969</v>
      </c>
      <c r="L32" s="23" t="s">
        <v>739</v>
      </c>
      <c r="M32" s="18">
        <f t="shared" si="1"/>
        <v>29.5</v>
      </c>
    </row>
    <row r="33" spans="1:13" x14ac:dyDescent="0.2">
      <c r="A33" s="1">
        <v>15</v>
      </c>
      <c r="B33" s="20" t="s">
        <v>300</v>
      </c>
      <c r="C33" s="21" t="s">
        <v>970</v>
      </c>
      <c r="D33" s="22" t="s">
        <v>971</v>
      </c>
      <c r="E33" s="22" t="s">
        <v>441</v>
      </c>
      <c r="F33" s="22" t="s">
        <v>442</v>
      </c>
      <c r="G33" s="23" t="s">
        <v>421</v>
      </c>
      <c r="H33" s="22"/>
      <c r="I33" s="22" t="s">
        <v>245</v>
      </c>
      <c r="J33" s="23" t="s">
        <v>972</v>
      </c>
      <c r="K33" s="22" t="s">
        <v>973</v>
      </c>
      <c r="L33" s="23" t="s">
        <v>739</v>
      </c>
      <c r="M33" s="18">
        <f t="shared" si="1"/>
        <v>14.758620689655173</v>
      </c>
    </row>
    <row r="34" spans="1:13" x14ac:dyDescent="0.2">
      <c r="A34" s="1">
        <v>16</v>
      </c>
      <c r="B34" s="20" t="s">
        <v>301</v>
      </c>
      <c r="C34" s="21" t="s">
        <v>974</v>
      </c>
      <c r="D34" s="22" t="s">
        <v>975</v>
      </c>
      <c r="E34" s="22" t="s">
        <v>968</v>
      </c>
      <c r="F34" s="22" t="s">
        <v>491</v>
      </c>
      <c r="G34" s="23" t="s">
        <v>432</v>
      </c>
      <c r="H34" s="22"/>
      <c r="I34" s="22" t="s">
        <v>245</v>
      </c>
      <c r="J34" s="23" t="s">
        <v>577</v>
      </c>
      <c r="K34" s="22" t="s">
        <v>976</v>
      </c>
      <c r="L34" s="23" t="s">
        <v>739</v>
      </c>
      <c r="M34" s="18">
        <f t="shared" si="1"/>
        <v>1</v>
      </c>
    </row>
    <row r="38" spans="1:13" x14ac:dyDescent="0.2">
      <c r="A38" s="1">
        <v>1</v>
      </c>
      <c r="B38" s="20" t="s">
        <v>453</v>
      </c>
      <c r="C38" s="22" t="s">
        <v>733</v>
      </c>
      <c r="D38" s="22" t="s">
        <v>977</v>
      </c>
      <c r="E38" s="22" t="s">
        <v>746</v>
      </c>
      <c r="F38" s="22" t="s">
        <v>736</v>
      </c>
      <c r="G38" s="23"/>
      <c r="H38" s="22"/>
      <c r="I38" s="22" t="s">
        <v>251</v>
      </c>
      <c r="J38" s="23" t="s">
        <v>295</v>
      </c>
      <c r="K38" s="22" t="s">
        <v>978</v>
      </c>
      <c r="L38" s="23" t="s">
        <v>739</v>
      </c>
      <c r="M38" s="18">
        <f>1+399*((14-A38)/(14+A38-2))</f>
        <v>400</v>
      </c>
    </row>
    <row r="39" spans="1:13" x14ac:dyDescent="0.2">
      <c r="A39" s="1">
        <v>2</v>
      </c>
      <c r="B39" s="20" t="s">
        <v>261</v>
      </c>
      <c r="C39" s="22" t="s">
        <v>733</v>
      </c>
      <c r="D39" s="22" t="s">
        <v>979</v>
      </c>
      <c r="E39" s="22" t="s">
        <v>746</v>
      </c>
      <c r="F39" s="22" t="s">
        <v>736</v>
      </c>
      <c r="G39" s="23"/>
      <c r="H39" s="22"/>
      <c r="I39" s="22" t="s">
        <v>251</v>
      </c>
      <c r="J39" s="23" t="s">
        <v>295</v>
      </c>
      <c r="K39" s="22" t="s">
        <v>980</v>
      </c>
      <c r="L39" s="23" t="s">
        <v>739</v>
      </c>
      <c r="M39" s="18">
        <f t="shared" ref="M39:M51" si="2">1+399*((14-A39)/(14+A39-2))</f>
        <v>343</v>
      </c>
    </row>
    <row r="40" spans="1:13" x14ac:dyDescent="0.2">
      <c r="A40" s="1">
        <v>3</v>
      </c>
      <c r="B40" s="20" t="s">
        <v>264</v>
      </c>
      <c r="C40" s="21" t="s">
        <v>841</v>
      </c>
      <c r="D40" s="22" t="s">
        <v>842</v>
      </c>
      <c r="E40" s="22" t="s">
        <v>843</v>
      </c>
      <c r="F40" s="22" t="s">
        <v>844</v>
      </c>
      <c r="G40" s="23" t="s">
        <v>416</v>
      </c>
      <c r="H40" s="22"/>
      <c r="I40" s="22" t="s">
        <v>251</v>
      </c>
      <c r="J40" s="23" t="s">
        <v>268</v>
      </c>
      <c r="K40" s="22" t="s">
        <v>981</v>
      </c>
      <c r="L40" s="23" t="s">
        <v>739</v>
      </c>
      <c r="M40" s="18">
        <f t="shared" si="2"/>
        <v>293.59999999999997</v>
      </c>
    </row>
    <row r="41" spans="1:13" x14ac:dyDescent="0.2">
      <c r="A41" s="1">
        <v>4</v>
      </c>
      <c r="B41" s="20" t="s">
        <v>297</v>
      </c>
      <c r="C41" s="22" t="s">
        <v>733</v>
      </c>
      <c r="D41" s="22" t="s">
        <v>982</v>
      </c>
      <c r="E41" s="22" t="s">
        <v>746</v>
      </c>
      <c r="F41" s="22" t="s">
        <v>736</v>
      </c>
      <c r="G41" s="23"/>
      <c r="H41" s="22"/>
      <c r="I41" s="22" t="s">
        <v>245</v>
      </c>
      <c r="J41" s="23" t="s">
        <v>269</v>
      </c>
      <c r="K41" s="22" t="s">
        <v>983</v>
      </c>
      <c r="L41" s="23" t="s">
        <v>739</v>
      </c>
      <c r="M41" s="18">
        <f t="shared" si="2"/>
        <v>250.375</v>
      </c>
    </row>
    <row r="42" spans="1:13" x14ac:dyDescent="0.2">
      <c r="A42" s="1">
        <v>5</v>
      </c>
      <c r="B42" s="20" t="s">
        <v>246</v>
      </c>
      <c r="C42" s="22" t="s">
        <v>733</v>
      </c>
      <c r="D42" s="22" t="s">
        <v>984</v>
      </c>
      <c r="E42" s="22" t="s">
        <v>746</v>
      </c>
      <c r="F42" s="22" t="s">
        <v>736</v>
      </c>
      <c r="G42" s="23"/>
      <c r="H42" s="22"/>
      <c r="I42" s="22" t="s">
        <v>245</v>
      </c>
      <c r="J42" s="23" t="s">
        <v>252</v>
      </c>
      <c r="K42" s="22" t="s">
        <v>985</v>
      </c>
      <c r="L42" s="23" t="s">
        <v>739</v>
      </c>
      <c r="M42" s="18">
        <f t="shared" si="2"/>
        <v>212.23529411764707</v>
      </c>
    </row>
    <row r="43" spans="1:13" x14ac:dyDescent="0.2">
      <c r="A43" s="1">
        <v>6</v>
      </c>
      <c r="B43" s="20" t="s">
        <v>266</v>
      </c>
      <c r="C43" s="21" t="s">
        <v>851</v>
      </c>
      <c r="D43" s="22" t="s">
        <v>852</v>
      </c>
      <c r="E43" s="22" t="s">
        <v>843</v>
      </c>
      <c r="F43" s="22" t="s">
        <v>844</v>
      </c>
      <c r="G43" s="23" t="s">
        <v>432</v>
      </c>
      <c r="H43" s="22"/>
      <c r="I43" s="22" t="s">
        <v>245</v>
      </c>
      <c r="J43" s="23" t="s">
        <v>458</v>
      </c>
      <c r="K43" s="22" t="s">
        <v>986</v>
      </c>
      <c r="L43" s="23" t="s">
        <v>739</v>
      </c>
      <c r="M43" s="18">
        <f t="shared" si="2"/>
        <v>178.33333333333331</v>
      </c>
    </row>
    <row r="44" spans="1:13" x14ac:dyDescent="0.2">
      <c r="A44" s="1">
        <v>7</v>
      </c>
      <c r="B44" s="20" t="s">
        <v>295</v>
      </c>
      <c r="C44" s="22" t="s">
        <v>733</v>
      </c>
      <c r="D44" s="22" t="s">
        <v>987</v>
      </c>
      <c r="E44" s="22" t="s">
        <v>746</v>
      </c>
      <c r="F44" s="22" t="s">
        <v>736</v>
      </c>
      <c r="G44" s="23"/>
      <c r="H44" s="22"/>
      <c r="I44" s="22" t="s">
        <v>245</v>
      </c>
      <c r="J44" s="23" t="s">
        <v>459</v>
      </c>
      <c r="K44" s="22" t="s">
        <v>988</v>
      </c>
      <c r="L44" s="23" t="s">
        <v>739</v>
      </c>
      <c r="M44" s="18">
        <f t="shared" si="2"/>
        <v>148</v>
      </c>
    </row>
    <row r="45" spans="1:13" x14ac:dyDescent="0.2">
      <c r="A45" s="1">
        <v>8</v>
      </c>
      <c r="B45" s="20" t="s">
        <v>267</v>
      </c>
      <c r="C45" s="22" t="s">
        <v>733</v>
      </c>
      <c r="D45" s="22" t="s">
        <v>989</v>
      </c>
      <c r="E45" s="22" t="s">
        <v>746</v>
      </c>
      <c r="F45" s="22" t="s">
        <v>736</v>
      </c>
      <c r="G45" s="23"/>
      <c r="H45" s="22"/>
      <c r="I45" s="22" t="s">
        <v>251</v>
      </c>
      <c r="J45" s="23" t="s">
        <v>492</v>
      </c>
      <c r="K45" s="22" t="s">
        <v>990</v>
      </c>
      <c r="L45" s="23" t="s">
        <v>739</v>
      </c>
      <c r="M45" s="18">
        <f t="shared" si="2"/>
        <v>120.69999999999999</v>
      </c>
    </row>
    <row r="46" spans="1:13" x14ac:dyDescent="0.2">
      <c r="A46" s="1">
        <v>9</v>
      </c>
      <c r="B46" s="20" t="s">
        <v>298</v>
      </c>
      <c r="C46" s="22" t="s">
        <v>733</v>
      </c>
      <c r="D46" s="22" t="s">
        <v>991</v>
      </c>
      <c r="E46" s="22" t="s">
        <v>746</v>
      </c>
      <c r="F46" s="22" t="s">
        <v>736</v>
      </c>
      <c r="G46" s="23"/>
      <c r="H46" s="22"/>
      <c r="I46" s="22" t="s">
        <v>245</v>
      </c>
      <c r="J46" s="23" t="s">
        <v>840</v>
      </c>
      <c r="K46" s="22" t="s">
        <v>992</v>
      </c>
      <c r="L46" s="23" t="s">
        <v>739</v>
      </c>
      <c r="M46" s="18">
        <f t="shared" si="2"/>
        <v>96</v>
      </c>
    </row>
    <row r="47" spans="1:13" x14ac:dyDescent="0.2">
      <c r="A47" s="1">
        <v>10</v>
      </c>
      <c r="B47" s="20" t="s">
        <v>268</v>
      </c>
      <c r="C47" s="22" t="s">
        <v>733</v>
      </c>
      <c r="D47" s="22" t="s">
        <v>993</v>
      </c>
      <c r="E47" s="22" t="s">
        <v>746</v>
      </c>
      <c r="F47" s="22" t="s">
        <v>736</v>
      </c>
      <c r="G47" s="23"/>
      <c r="H47" s="22"/>
      <c r="I47" s="22" t="s">
        <v>251</v>
      </c>
      <c r="J47" s="23" t="s">
        <v>572</v>
      </c>
      <c r="K47" s="22" t="s">
        <v>994</v>
      </c>
      <c r="L47" s="23" t="s">
        <v>739</v>
      </c>
      <c r="M47" s="18">
        <f t="shared" si="2"/>
        <v>73.545454545454547</v>
      </c>
    </row>
    <row r="48" spans="1:13" x14ac:dyDescent="0.2">
      <c r="A48" s="1">
        <v>11</v>
      </c>
      <c r="B48" s="20" t="s">
        <v>269</v>
      </c>
      <c r="C48" s="22" t="s">
        <v>733</v>
      </c>
      <c r="D48" s="22" t="s">
        <v>995</v>
      </c>
      <c r="E48" s="22" t="s">
        <v>746</v>
      </c>
      <c r="F48" s="22" t="s">
        <v>736</v>
      </c>
      <c r="G48" s="23"/>
      <c r="H48" s="22"/>
      <c r="I48" s="22" t="s">
        <v>245</v>
      </c>
      <c r="J48" s="23" t="s">
        <v>573</v>
      </c>
      <c r="K48" s="22" t="s">
        <v>996</v>
      </c>
      <c r="L48" s="23" t="s">
        <v>739</v>
      </c>
      <c r="M48" s="18">
        <f t="shared" si="2"/>
        <v>53.043478260869563</v>
      </c>
    </row>
    <row r="49" spans="1:13" x14ac:dyDescent="0.2">
      <c r="A49" s="1">
        <v>12</v>
      </c>
      <c r="B49" s="20" t="s">
        <v>299</v>
      </c>
      <c r="C49" s="22" t="s">
        <v>733</v>
      </c>
      <c r="D49" s="22" t="s">
        <v>997</v>
      </c>
      <c r="E49" s="22" t="s">
        <v>746</v>
      </c>
      <c r="F49" s="22" t="s">
        <v>736</v>
      </c>
      <c r="G49" s="23"/>
      <c r="H49" s="22"/>
      <c r="I49" s="22" t="s">
        <v>251</v>
      </c>
      <c r="J49" s="23" t="s">
        <v>737</v>
      </c>
      <c r="K49" s="22" t="s">
        <v>998</v>
      </c>
      <c r="L49" s="23" t="s">
        <v>739</v>
      </c>
      <c r="M49" s="18">
        <f t="shared" si="2"/>
        <v>34.25</v>
      </c>
    </row>
    <row r="50" spans="1:13" x14ac:dyDescent="0.2">
      <c r="A50" s="1">
        <v>13</v>
      </c>
      <c r="B50" s="20" t="s">
        <v>270</v>
      </c>
      <c r="C50" s="22" t="s">
        <v>733</v>
      </c>
      <c r="D50" s="22" t="s">
        <v>999</v>
      </c>
      <c r="E50" s="22" t="s">
        <v>746</v>
      </c>
      <c r="F50" s="22" t="s">
        <v>736</v>
      </c>
      <c r="G50" s="23"/>
      <c r="H50" s="22"/>
      <c r="I50" s="22" t="s">
        <v>251</v>
      </c>
      <c r="J50" s="23" t="s">
        <v>1000</v>
      </c>
      <c r="K50" s="22" t="s">
        <v>1001</v>
      </c>
      <c r="L50" s="23" t="s">
        <v>739</v>
      </c>
      <c r="M50" s="18">
        <f t="shared" si="2"/>
        <v>16.96</v>
      </c>
    </row>
    <row r="51" spans="1:13" x14ac:dyDescent="0.2">
      <c r="A51" s="1">
        <v>14</v>
      </c>
      <c r="B51" s="20" t="s">
        <v>247</v>
      </c>
      <c r="C51" s="22" t="s">
        <v>733</v>
      </c>
      <c r="D51" s="22" t="s">
        <v>1002</v>
      </c>
      <c r="E51" s="22" t="s">
        <v>746</v>
      </c>
      <c r="F51" s="22" t="s">
        <v>736</v>
      </c>
      <c r="G51" s="23"/>
      <c r="H51" s="22"/>
      <c r="I51" s="22" t="s">
        <v>251</v>
      </c>
      <c r="J51" s="23" t="s">
        <v>331</v>
      </c>
      <c r="K51" s="22" t="s">
        <v>1003</v>
      </c>
      <c r="L51" s="23" t="s">
        <v>739</v>
      </c>
      <c r="M51" s="18">
        <f t="shared" si="2"/>
        <v>1</v>
      </c>
    </row>
  </sheetData>
  <hyperlinks>
    <hyperlink ref="C2" r:id="rId1" display="https://www.ffvoile.fr/ffv/sportif/cif/cif_detail.aspx?NoLicence=0488512S&amp;AnneeSportive="/>
    <hyperlink ref="C3" r:id="rId2" display="https://www.ffvoile.fr/ffv/sportif/cif/cif_detail.aspx?NoLicence=1072673T&amp;AnneeSportive="/>
    <hyperlink ref="C4" r:id="rId3" display="https://www.ffvoile.fr/ffv/sportif/cif/cif_detail.aspx?NoLicence=1287974Q&amp;AnneeSportive="/>
    <hyperlink ref="C5" r:id="rId4" display="https://www.ffvoile.fr/ffv/sportif/cif/cif_detail.aspx?NoLicence=1193698L&amp;AnneeSportive="/>
    <hyperlink ref="C6" r:id="rId5" display="https://www.ffvoile.fr/ffv/sportif/cif/cif_detail.aspx?NoLicence=0055170U&amp;AnneeSportive="/>
    <hyperlink ref="C7" r:id="rId6" display="https://www.ffvoile.fr/ffv/sportif/cif/cif_detail.aspx?NoLicence=1126730C&amp;AnneeSportive="/>
    <hyperlink ref="C8" r:id="rId7" display="https://www.ffvoile.fr/ffv/sportif/cif/cif_detail.aspx?NoLicence=0493393B&amp;AnneeSportive="/>
    <hyperlink ref="C9" r:id="rId8" display="https://www.ffvoile.fr/ffv/sportif/cif/cif_detail.aspx?NoLicence=0057720A&amp;AnneeSportive="/>
    <hyperlink ref="C10" r:id="rId9" display="https://www.ffvoile.fr/ffv/sportif/cif/cif_detail.aspx?NoLicence=1368020W&amp;AnneeSportive="/>
    <hyperlink ref="C11" r:id="rId10" display="https://www.ffvoile.fr/ffv/sportif/cif/cif_detail.aspx?NoLicence=1183560A&amp;AnneeSportive="/>
    <hyperlink ref="C12" r:id="rId11" display="https://www.ffvoile.fr/ffv/sportif/cif/cif_detail.aspx?NoLicence=1425843D&amp;AnneeSportive="/>
    <hyperlink ref="C13" r:id="rId12" display="https://www.ffvoile.fr/ffv/sportif/cif/cif_detail.aspx?NoLicence=1381459V&amp;AnneeSportive="/>
    <hyperlink ref="C14" r:id="rId13" display="https://www.ffvoile.fr/ffv/sportif/cif/cif_detail.aspx?NoLicence=1366464A&amp;AnneeSportive="/>
    <hyperlink ref="C19" r:id="rId14" display="https://www.ffvoile.fr/ffv/sportif/cif/cif_detail.aspx?NoLicence=0185745K&amp;AnneeSportive="/>
    <hyperlink ref="C20" r:id="rId15" display="https://www.ffvoile.fr/ffv/sportif/cif/cif_detail.aspx?NoLicence=0548078Q&amp;AnneeSportive="/>
    <hyperlink ref="C21" r:id="rId16" display="https://www.ffvoile.fr/ffv/sportif/cif/cif_detail.aspx?NoLicence=0460614G&amp;AnneeSportive="/>
    <hyperlink ref="C22" r:id="rId17" display="https://www.ffvoile.fr/ffv/sportif/cif/cif_detail.aspx?NoLicence=0088042L&amp;AnneeSportive="/>
    <hyperlink ref="C23" r:id="rId18" display="https://www.ffvoile.fr/ffv/sportif/cif/cif_detail.aspx?NoLicence=0344257B&amp;AnneeSportive="/>
    <hyperlink ref="C24" r:id="rId19" display="https://www.ffvoile.fr/ffv/sportif/cif/cif_detail.aspx?NoLicence=0384708N&amp;AnneeSportive="/>
    <hyperlink ref="C25" r:id="rId20" display="https://www.ffvoile.fr/ffv/sportif/cif/cif_detail.aspx?NoLicence=1081950G&amp;AnneeSportive="/>
    <hyperlink ref="C26" r:id="rId21" display="https://www.ffvoile.fr/ffv/sportif/cif/cif_detail.aspx?NoLicence=1352654Q&amp;AnneeSportive="/>
    <hyperlink ref="C27" r:id="rId22" display="https://www.ffvoile.fr/ffv/sportif/cif/cif_detail.aspx?NoLicence=0187215R&amp;AnneeSportive="/>
    <hyperlink ref="C28" r:id="rId23" display="https://www.ffvoile.fr/ffv/sportif/cif/cif_detail.aspx?NoLicence=0456217B&amp;AnneeSportive="/>
    <hyperlink ref="C29" r:id="rId24" display="https://www.ffvoile.fr/ffv/sportif/cif/cif_detail.aspx?NoLicence=1299350Q&amp;AnneeSportive="/>
    <hyperlink ref="C30" r:id="rId25" display="https://www.ffvoile.fr/ffv/sportif/cif/cif_detail.aspx?NoLicence=0600293F&amp;AnneeSportive="/>
    <hyperlink ref="C31" r:id="rId26" display="https://www.ffvoile.fr/ffv/sportif/cif/cif_detail.aspx?NoLicence=1378496J&amp;AnneeSportive="/>
    <hyperlink ref="C32" r:id="rId27" display="https://www.ffvoile.fr/ffv/sportif/cif/cif_detail.aspx?NoLicence=0452131V&amp;AnneeSportive="/>
    <hyperlink ref="C33" r:id="rId28" display="https://www.ffvoile.fr/ffv/sportif/cif/cif_detail.aspx?NoLicence=0458439R&amp;AnneeSportive="/>
    <hyperlink ref="C34" r:id="rId29" display="https://www.ffvoile.fr/ffv/sportif/cif/cif_detail.aspx?NoLicence=1381196W&amp;AnneeSportive="/>
    <hyperlink ref="C40" r:id="rId30" display="https://www.ffvoile.fr/ffv/sportif/cif/cif_detail.aspx?NoLicence=1319437P&amp;AnneeSportive="/>
    <hyperlink ref="C43" r:id="rId31" display="https://www.ffvoile.fr/ffv/sportif/cif/cif_detail.aspx?NoLicence=1347264A&amp;AnneeSportive="/>
  </hyperlinks>
  <pageMargins left="0.7" right="0.7" top="0.75" bottom="0.75" header="0.3" footer="0.3"/>
  <drawing r:id="rId3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A12" sqref="A12"/>
    </sheetView>
  </sheetViews>
  <sheetFormatPr baseColWidth="10" defaultRowHeight="12.75" x14ac:dyDescent="0.2"/>
  <cols>
    <col min="4" max="4" width="27.125" bestFit="1" customWidth="1"/>
  </cols>
  <sheetData>
    <row r="3" spans="1:7" x14ac:dyDescent="0.2">
      <c r="A3" s="1">
        <v>4</v>
      </c>
      <c r="B3" s="20" t="s">
        <v>248</v>
      </c>
      <c r="C3" s="21" t="s">
        <v>417</v>
      </c>
      <c r="D3" s="22" t="s">
        <v>243</v>
      </c>
      <c r="E3" s="22" t="s">
        <v>244</v>
      </c>
      <c r="G3" s="18">
        <f t="shared" ref="G3:G12" si="0">1+1199*((48-A3)/(48+A3-2))</f>
        <v>1056.1200000000001</v>
      </c>
    </row>
    <row r="4" spans="1:7" x14ac:dyDescent="0.2">
      <c r="A4" s="1">
        <v>10</v>
      </c>
      <c r="B4" s="20" t="s">
        <v>246</v>
      </c>
      <c r="C4" s="21" t="s">
        <v>337</v>
      </c>
      <c r="D4" s="22" t="s">
        <v>403</v>
      </c>
      <c r="E4" s="22" t="s">
        <v>265</v>
      </c>
      <c r="G4" s="18">
        <f t="shared" si="0"/>
        <v>814.60714285714289</v>
      </c>
    </row>
    <row r="5" spans="1:7" x14ac:dyDescent="0.2">
      <c r="A5" s="1">
        <v>16</v>
      </c>
      <c r="B5" s="20"/>
      <c r="C5" s="21"/>
      <c r="D5" s="22" t="s">
        <v>907</v>
      </c>
      <c r="E5" s="22"/>
      <c r="G5" s="18">
        <f t="shared" si="0"/>
        <v>619.83870967741939</v>
      </c>
    </row>
    <row r="6" spans="1:7" x14ac:dyDescent="0.2">
      <c r="A6" s="1">
        <v>22</v>
      </c>
      <c r="B6" s="20" t="s">
        <v>549</v>
      </c>
      <c r="C6" s="21" t="s">
        <v>534</v>
      </c>
      <c r="D6" s="22" t="s">
        <v>535</v>
      </c>
      <c r="E6" s="22" t="s">
        <v>265</v>
      </c>
      <c r="G6" s="18">
        <f t="shared" si="0"/>
        <v>459.44117647058823</v>
      </c>
    </row>
    <row r="7" spans="1:7" x14ac:dyDescent="0.2">
      <c r="A7" s="58">
        <v>31</v>
      </c>
      <c r="B7" s="20" t="s">
        <v>867</v>
      </c>
      <c r="C7" s="21" t="s">
        <v>536</v>
      </c>
      <c r="D7" s="22" t="s">
        <v>537</v>
      </c>
      <c r="E7" s="22" t="s">
        <v>265</v>
      </c>
      <c r="G7" s="18">
        <f t="shared" si="0"/>
        <v>265.71428571428572</v>
      </c>
    </row>
    <row r="8" spans="1:7" x14ac:dyDescent="0.2">
      <c r="A8" s="58">
        <v>32</v>
      </c>
      <c r="D8" s="22" t="s">
        <v>905</v>
      </c>
      <c r="G8" s="18">
        <f t="shared" si="0"/>
        <v>246.94871794871793</v>
      </c>
    </row>
    <row r="9" spans="1:7" x14ac:dyDescent="0.2">
      <c r="A9" s="58">
        <v>37</v>
      </c>
      <c r="B9" s="20" t="s">
        <v>873</v>
      </c>
      <c r="C9" s="21" t="s">
        <v>526</v>
      </c>
      <c r="D9" s="22" t="s">
        <v>527</v>
      </c>
      <c r="E9" s="22" t="s">
        <v>660</v>
      </c>
      <c r="G9" s="18">
        <f t="shared" si="0"/>
        <v>159.90361445783134</v>
      </c>
    </row>
    <row r="10" spans="1:7" x14ac:dyDescent="0.2">
      <c r="A10" s="58">
        <v>39</v>
      </c>
      <c r="B10" s="20" t="s">
        <v>882</v>
      </c>
      <c r="C10" s="21" t="s">
        <v>698</v>
      </c>
      <c r="D10" s="22" t="s">
        <v>699</v>
      </c>
      <c r="E10" s="22" t="s">
        <v>265</v>
      </c>
      <c r="G10" s="18">
        <f t="shared" si="0"/>
        <v>127.95294117647059</v>
      </c>
    </row>
    <row r="11" spans="1:7" x14ac:dyDescent="0.2">
      <c r="A11" s="58">
        <v>41</v>
      </c>
      <c r="B11" s="20" t="s">
        <v>893</v>
      </c>
      <c r="C11" s="21" t="s">
        <v>689</v>
      </c>
      <c r="D11" s="22" t="s">
        <v>690</v>
      </c>
      <c r="E11" s="22" t="s">
        <v>691</v>
      </c>
      <c r="G11" s="18">
        <f t="shared" si="0"/>
        <v>97.47126436781609</v>
      </c>
    </row>
    <row r="12" spans="1:7" x14ac:dyDescent="0.2">
      <c r="A12" s="58">
        <v>43</v>
      </c>
      <c r="D12" s="22" t="s">
        <v>906</v>
      </c>
      <c r="G12" s="18">
        <f t="shared" si="0"/>
        <v>68.359550561797747</v>
      </c>
    </row>
  </sheetData>
  <sortState ref="A3:G12">
    <sortCondition ref="A3:A12"/>
  </sortState>
  <hyperlinks>
    <hyperlink ref="C4" r:id="rId1" display="https://www.ffvoile.fr/ffv/sportif/cif/cif_detail.aspx?NoLicence=1287974Q&amp;AnneeSportive="/>
    <hyperlink ref="C3" r:id="rId2" display="https://www.ffvoile.fr/ffv/sportif/cif/cif_detail.aspx?NoLicence=0544990Y&amp;AnneeSportive="/>
    <hyperlink ref="C7" r:id="rId3" display="https://www.ffvoile.fr/ffv/sportif/cif/cif_detail.aspx?NoLicence=1390430Q&amp;AnneeSportive="/>
    <hyperlink ref="C9" r:id="rId4" display="https://www.ffvoile.fr/ffv/sportif/cif/cif_detail.aspx?NoLicence=0022249B&amp;AnneeSportive="/>
    <hyperlink ref="C10" r:id="rId5" display="https://www.ffvoile.fr/ffv/sportif/cif/cif_detail.aspx?NoLicence=1368020W&amp;AnneeSportive="/>
    <hyperlink ref="C6" r:id="rId6" display="https://www.ffvoile.fr/ffv/sportif/cif/cif_detail.aspx?NoLicence=1441685F&amp;AnneeSportive="/>
    <hyperlink ref="C11" r:id="rId7" display="https://www.ffvoile.fr/ffv/sportif/cif/cif_detail.aspx?NoLicence=1335068W&amp;AnneeSportive=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4"/>
  <sheetViews>
    <sheetView workbookViewId="0">
      <selection activeCell="M3" sqref="M3"/>
    </sheetView>
  </sheetViews>
  <sheetFormatPr baseColWidth="10" defaultRowHeight="12.75" x14ac:dyDescent="0.2"/>
  <cols>
    <col min="2" max="2" width="2.5" bestFit="1" customWidth="1"/>
    <col min="4" max="4" width="29.125" bestFit="1" customWidth="1"/>
    <col min="5" max="5" width="23.5" bestFit="1" customWidth="1"/>
  </cols>
  <sheetData>
    <row r="3" spans="1:13" x14ac:dyDescent="0.2">
      <c r="A3" s="1">
        <v>1</v>
      </c>
      <c r="B3" s="20" t="s">
        <v>453</v>
      </c>
      <c r="C3" s="22" t="s">
        <v>733</v>
      </c>
      <c r="D3" s="22" t="s">
        <v>734</v>
      </c>
      <c r="E3" s="22" t="s">
        <v>735</v>
      </c>
      <c r="F3" s="22" t="s">
        <v>736</v>
      </c>
      <c r="G3" s="23"/>
      <c r="H3" s="22"/>
      <c r="I3" s="22" t="s">
        <v>245</v>
      </c>
      <c r="J3" s="23" t="s">
        <v>737</v>
      </c>
      <c r="K3" s="22" t="s">
        <v>738</v>
      </c>
      <c r="L3" s="23" t="s">
        <v>739</v>
      </c>
      <c r="M3" s="18">
        <f>1+1299*((52-A3)/(52+A3-2))</f>
        <v>1300</v>
      </c>
    </row>
    <row r="4" spans="1:13" x14ac:dyDescent="0.2">
      <c r="A4" s="58">
        <v>2</v>
      </c>
      <c r="B4" s="20" t="s">
        <v>261</v>
      </c>
      <c r="C4" s="21" t="s">
        <v>740</v>
      </c>
      <c r="D4" s="22" t="s">
        <v>741</v>
      </c>
      <c r="E4" s="22" t="s">
        <v>742</v>
      </c>
      <c r="F4" s="22" t="s">
        <v>415</v>
      </c>
      <c r="G4" s="23" t="s">
        <v>450</v>
      </c>
      <c r="H4" s="22"/>
      <c r="I4" s="22" t="s">
        <v>245</v>
      </c>
      <c r="J4" s="23" t="s">
        <v>743</v>
      </c>
      <c r="K4" s="22" t="s">
        <v>744</v>
      </c>
      <c r="L4" s="23" t="s">
        <v>739</v>
      </c>
      <c r="M4" s="18">
        <f t="shared" ref="M4:M54" si="0">1+1299*((52-A4)/(52+A4-2))</f>
        <v>1250.0384615384617</v>
      </c>
    </row>
    <row r="5" spans="1:13" x14ac:dyDescent="0.2">
      <c r="A5" s="1">
        <v>3</v>
      </c>
      <c r="B5" s="20" t="s">
        <v>264</v>
      </c>
      <c r="C5" s="22" t="s">
        <v>733</v>
      </c>
      <c r="D5" s="22" t="s">
        <v>745</v>
      </c>
      <c r="E5" s="22" t="s">
        <v>746</v>
      </c>
      <c r="F5" s="22" t="s">
        <v>736</v>
      </c>
      <c r="G5" s="23"/>
      <c r="H5" s="22"/>
      <c r="I5" s="22" t="s">
        <v>251</v>
      </c>
      <c r="J5" s="23" t="s">
        <v>747</v>
      </c>
      <c r="K5" s="22" t="s">
        <v>748</v>
      </c>
      <c r="L5" s="23" t="s">
        <v>739</v>
      </c>
      <c r="M5" s="18">
        <f t="shared" si="0"/>
        <v>1201.9622641509434</v>
      </c>
    </row>
    <row r="6" spans="1:13" x14ac:dyDescent="0.2">
      <c r="A6" s="58">
        <v>4</v>
      </c>
      <c r="B6" s="20" t="s">
        <v>297</v>
      </c>
      <c r="C6" s="21" t="s">
        <v>262</v>
      </c>
      <c r="D6" s="22" t="s">
        <v>263</v>
      </c>
      <c r="E6" s="22" t="s">
        <v>260</v>
      </c>
      <c r="F6" s="22" t="s">
        <v>415</v>
      </c>
      <c r="G6" s="23" t="s">
        <v>422</v>
      </c>
      <c r="H6" s="22"/>
      <c r="I6" s="22" t="s">
        <v>245</v>
      </c>
      <c r="J6" s="23" t="s">
        <v>749</v>
      </c>
      <c r="K6" s="22" t="s">
        <v>750</v>
      </c>
      <c r="L6" s="23" t="s">
        <v>739</v>
      </c>
      <c r="M6" s="18">
        <f t="shared" si="0"/>
        <v>1155.6666666666665</v>
      </c>
    </row>
    <row r="7" spans="1:13" x14ac:dyDescent="0.2">
      <c r="A7" s="1">
        <v>5</v>
      </c>
      <c r="B7" s="20" t="s">
        <v>246</v>
      </c>
      <c r="C7" s="21" t="s">
        <v>337</v>
      </c>
      <c r="D7" s="22" t="s">
        <v>403</v>
      </c>
      <c r="E7" s="22" t="s">
        <v>265</v>
      </c>
      <c r="F7" s="22" t="s">
        <v>415</v>
      </c>
      <c r="G7" s="23" t="s">
        <v>432</v>
      </c>
      <c r="H7" s="22"/>
      <c r="I7" s="22" t="s">
        <v>245</v>
      </c>
      <c r="J7" s="23" t="s">
        <v>751</v>
      </c>
      <c r="K7" s="22" t="s">
        <v>752</v>
      </c>
      <c r="L7" s="23" t="s">
        <v>739</v>
      </c>
      <c r="M7" s="18">
        <f t="shared" si="0"/>
        <v>1111.0545454545454</v>
      </c>
    </row>
    <row r="8" spans="1:13" x14ac:dyDescent="0.2">
      <c r="A8" s="58">
        <v>6</v>
      </c>
      <c r="B8" s="20" t="s">
        <v>266</v>
      </c>
      <c r="C8" s="22" t="s">
        <v>733</v>
      </c>
      <c r="D8" s="22" t="s">
        <v>753</v>
      </c>
      <c r="E8" s="22" t="s">
        <v>754</v>
      </c>
      <c r="F8" s="22" t="s">
        <v>736</v>
      </c>
      <c r="G8" s="23"/>
      <c r="H8" s="22"/>
      <c r="I8" s="22" t="s">
        <v>245</v>
      </c>
      <c r="J8" s="23" t="s">
        <v>755</v>
      </c>
      <c r="K8" s="22" t="s">
        <v>756</v>
      </c>
      <c r="L8" s="23" t="s">
        <v>739</v>
      </c>
      <c r="M8" s="18">
        <f t="shared" si="0"/>
        <v>1068.0357142857142</v>
      </c>
    </row>
    <row r="9" spans="1:13" x14ac:dyDescent="0.2">
      <c r="A9" s="1">
        <v>7</v>
      </c>
      <c r="B9" s="20" t="s">
        <v>295</v>
      </c>
      <c r="C9" s="21" t="s">
        <v>757</v>
      </c>
      <c r="D9" s="22" t="s">
        <v>758</v>
      </c>
      <c r="E9" s="22" t="s">
        <v>759</v>
      </c>
      <c r="F9" s="22" t="s">
        <v>431</v>
      </c>
      <c r="G9" s="23" t="s">
        <v>418</v>
      </c>
      <c r="H9" s="22"/>
      <c r="I9" s="22" t="s">
        <v>251</v>
      </c>
      <c r="J9" s="23" t="s">
        <v>760</v>
      </c>
      <c r="K9" s="22" t="s">
        <v>761</v>
      </c>
      <c r="L9" s="23" t="s">
        <v>739</v>
      </c>
      <c r="M9" s="18">
        <f t="shared" si="0"/>
        <v>1026.5263157894738</v>
      </c>
    </row>
    <row r="10" spans="1:13" x14ac:dyDescent="0.2">
      <c r="A10" s="58">
        <v>8</v>
      </c>
      <c r="B10" s="20" t="s">
        <v>267</v>
      </c>
      <c r="C10" s="22" t="s">
        <v>733</v>
      </c>
      <c r="D10" s="22" t="s">
        <v>762</v>
      </c>
      <c r="E10" s="22" t="s">
        <v>763</v>
      </c>
      <c r="F10" s="22" t="s">
        <v>736</v>
      </c>
      <c r="G10" s="23"/>
      <c r="H10" s="22"/>
      <c r="I10" s="22" t="s">
        <v>245</v>
      </c>
      <c r="J10" s="23" t="s">
        <v>764</v>
      </c>
      <c r="K10" s="22" t="s">
        <v>765</v>
      </c>
      <c r="L10" s="23" t="s">
        <v>739</v>
      </c>
      <c r="M10" s="18">
        <f t="shared" si="0"/>
        <v>986.44827586206895</v>
      </c>
    </row>
    <row r="11" spans="1:13" x14ac:dyDescent="0.2">
      <c r="A11" s="1">
        <v>9</v>
      </c>
      <c r="B11" s="20" t="s">
        <v>298</v>
      </c>
      <c r="C11" s="22" t="s">
        <v>733</v>
      </c>
      <c r="D11" s="22" t="s">
        <v>766</v>
      </c>
      <c r="E11" s="22" t="s">
        <v>746</v>
      </c>
      <c r="F11" s="22" t="s">
        <v>736</v>
      </c>
      <c r="G11" s="23"/>
      <c r="H11" s="22"/>
      <c r="I11" s="22" t="s">
        <v>245</v>
      </c>
      <c r="J11" s="23" t="s">
        <v>696</v>
      </c>
      <c r="K11" s="22" t="s">
        <v>767</v>
      </c>
      <c r="L11" s="23" t="s">
        <v>739</v>
      </c>
      <c r="M11" s="18">
        <f t="shared" si="0"/>
        <v>947.72881355932191</v>
      </c>
    </row>
    <row r="12" spans="1:13" x14ac:dyDescent="0.2">
      <c r="A12" s="58">
        <v>10</v>
      </c>
      <c r="B12" s="20" t="s">
        <v>268</v>
      </c>
      <c r="C12" s="21" t="s">
        <v>768</v>
      </c>
      <c r="D12" s="22" t="s">
        <v>769</v>
      </c>
      <c r="E12" s="22" t="s">
        <v>265</v>
      </c>
      <c r="F12" s="22" t="s">
        <v>415</v>
      </c>
      <c r="G12" s="23" t="s">
        <v>429</v>
      </c>
      <c r="H12" s="22"/>
      <c r="I12" s="22" t="s">
        <v>245</v>
      </c>
      <c r="J12" s="23" t="s">
        <v>770</v>
      </c>
      <c r="K12" s="22" t="s">
        <v>771</v>
      </c>
      <c r="L12" s="23" t="s">
        <v>739</v>
      </c>
      <c r="M12" s="18">
        <f t="shared" si="0"/>
        <v>910.3</v>
      </c>
    </row>
    <row r="13" spans="1:13" x14ac:dyDescent="0.2">
      <c r="A13" s="1">
        <v>11</v>
      </c>
      <c r="B13" s="20" t="s">
        <v>269</v>
      </c>
      <c r="C13" s="22" t="s">
        <v>733</v>
      </c>
      <c r="D13" s="22" t="s">
        <v>772</v>
      </c>
      <c r="E13" s="22" t="s">
        <v>735</v>
      </c>
      <c r="F13" s="22" t="s">
        <v>736</v>
      </c>
      <c r="G13" s="23"/>
      <c r="H13" s="22"/>
      <c r="I13" s="22" t="s">
        <v>251</v>
      </c>
      <c r="J13" s="23" t="s">
        <v>773</v>
      </c>
      <c r="K13" s="22" t="s">
        <v>774</v>
      </c>
      <c r="L13" s="23" t="s">
        <v>739</v>
      </c>
      <c r="M13" s="18">
        <f t="shared" si="0"/>
        <v>874.09836065573768</v>
      </c>
    </row>
    <row r="14" spans="1:13" x14ac:dyDescent="0.2">
      <c r="A14" s="58">
        <v>12</v>
      </c>
      <c r="B14" s="20" t="s">
        <v>299</v>
      </c>
      <c r="C14" s="22" t="s">
        <v>733</v>
      </c>
      <c r="D14" s="22" t="s">
        <v>775</v>
      </c>
      <c r="E14" s="22" t="s">
        <v>763</v>
      </c>
      <c r="F14" s="22" t="s">
        <v>736</v>
      </c>
      <c r="G14" s="23"/>
      <c r="H14" s="22"/>
      <c r="I14" s="22" t="s">
        <v>245</v>
      </c>
      <c r="J14" s="23" t="s">
        <v>776</v>
      </c>
      <c r="K14" s="22" t="s">
        <v>777</v>
      </c>
      <c r="L14" s="23" t="s">
        <v>739</v>
      </c>
      <c r="M14" s="18">
        <f t="shared" si="0"/>
        <v>839.0645161290322</v>
      </c>
    </row>
    <row r="15" spans="1:13" x14ac:dyDescent="0.2">
      <c r="A15" s="1">
        <v>13</v>
      </c>
      <c r="B15" s="20" t="s">
        <v>270</v>
      </c>
      <c r="C15" s="21" t="s">
        <v>778</v>
      </c>
      <c r="D15" s="22" t="s">
        <v>779</v>
      </c>
      <c r="E15" s="22" t="s">
        <v>780</v>
      </c>
      <c r="F15" s="22" t="s">
        <v>276</v>
      </c>
      <c r="G15" s="23" t="s">
        <v>450</v>
      </c>
      <c r="H15" s="22"/>
      <c r="I15" s="22" t="s">
        <v>245</v>
      </c>
      <c r="J15" s="23" t="s">
        <v>781</v>
      </c>
      <c r="K15" s="22" t="s">
        <v>782</v>
      </c>
      <c r="L15" s="23" t="s">
        <v>739</v>
      </c>
      <c r="M15" s="18">
        <f t="shared" si="0"/>
        <v>805.14285714285722</v>
      </c>
    </row>
    <row r="16" spans="1:13" x14ac:dyDescent="0.2">
      <c r="A16" s="58">
        <v>14</v>
      </c>
      <c r="B16" s="20" t="s">
        <v>247</v>
      </c>
      <c r="C16" s="21" t="s">
        <v>783</v>
      </c>
      <c r="D16" s="22" t="s">
        <v>784</v>
      </c>
      <c r="E16" s="22" t="s">
        <v>249</v>
      </c>
      <c r="F16" s="22" t="s">
        <v>276</v>
      </c>
      <c r="G16" s="23" t="s">
        <v>427</v>
      </c>
      <c r="H16" s="22"/>
      <c r="I16" s="22" t="s">
        <v>251</v>
      </c>
      <c r="J16" s="23" t="s">
        <v>785</v>
      </c>
      <c r="K16" s="22" t="s">
        <v>786</v>
      </c>
      <c r="L16" s="23" t="s">
        <v>739</v>
      </c>
      <c r="M16" s="18">
        <f t="shared" si="0"/>
        <v>772.28125</v>
      </c>
    </row>
    <row r="17" spans="1:13" x14ac:dyDescent="0.2">
      <c r="A17" s="1">
        <v>15</v>
      </c>
      <c r="B17" s="20" t="s">
        <v>300</v>
      </c>
      <c r="C17" s="21" t="s">
        <v>787</v>
      </c>
      <c r="D17" s="22" t="s">
        <v>788</v>
      </c>
      <c r="E17" s="22" t="s">
        <v>780</v>
      </c>
      <c r="F17" s="22" t="s">
        <v>276</v>
      </c>
      <c r="G17" s="23" t="s">
        <v>421</v>
      </c>
      <c r="H17" s="22"/>
      <c r="I17" s="22" t="s">
        <v>251</v>
      </c>
      <c r="J17" s="23" t="s">
        <v>789</v>
      </c>
      <c r="K17" s="22" t="s">
        <v>790</v>
      </c>
      <c r="L17" s="23" t="s">
        <v>739</v>
      </c>
      <c r="M17" s="18">
        <f t="shared" si="0"/>
        <v>740.43076923076922</v>
      </c>
    </row>
    <row r="18" spans="1:13" x14ac:dyDescent="0.2">
      <c r="A18" s="58">
        <v>16</v>
      </c>
      <c r="B18" s="20" t="s">
        <v>301</v>
      </c>
      <c r="C18" s="22" t="s">
        <v>733</v>
      </c>
      <c r="D18" s="22" t="s">
        <v>791</v>
      </c>
      <c r="E18" s="22" t="s">
        <v>792</v>
      </c>
      <c r="F18" s="22" t="s">
        <v>736</v>
      </c>
      <c r="G18" s="23"/>
      <c r="H18" s="22"/>
      <c r="I18" s="22" t="s">
        <v>245</v>
      </c>
      <c r="J18" s="23" t="s">
        <v>793</v>
      </c>
      <c r="K18" s="22" t="s">
        <v>794</v>
      </c>
      <c r="L18" s="23" t="s">
        <v>739</v>
      </c>
      <c r="M18" s="18">
        <f t="shared" si="0"/>
        <v>709.5454545454545</v>
      </c>
    </row>
    <row r="19" spans="1:13" x14ac:dyDescent="0.2">
      <c r="A19" s="1">
        <v>17</v>
      </c>
      <c r="B19" s="20" t="s">
        <v>248</v>
      </c>
      <c r="C19" s="21" t="s">
        <v>417</v>
      </c>
      <c r="D19" s="22" t="s">
        <v>243</v>
      </c>
      <c r="E19" s="22" t="s">
        <v>244</v>
      </c>
      <c r="F19" s="22" t="s">
        <v>276</v>
      </c>
      <c r="G19" s="23" t="s">
        <v>427</v>
      </c>
      <c r="H19" s="22"/>
      <c r="I19" s="22" t="s">
        <v>245</v>
      </c>
      <c r="J19" s="23" t="s">
        <v>795</v>
      </c>
      <c r="K19" s="22" t="s">
        <v>796</v>
      </c>
      <c r="L19" s="23" t="s">
        <v>739</v>
      </c>
      <c r="M19" s="18">
        <f t="shared" si="0"/>
        <v>679.5820895522387</v>
      </c>
    </row>
    <row r="20" spans="1:13" x14ac:dyDescent="0.2">
      <c r="A20" s="58">
        <v>18</v>
      </c>
      <c r="B20" s="20" t="s">
        <v>250</v>
      </c>
      <c r="C20" s="22" t="s">
        <v>733</v>
      </c>
      <c r="D20" s="22" t="s">
        <v>797</v>
      </c>
      <c r="E20" s="22" t="s">
        <v>746</v>
      </c>
      <c r="F20" s="22" t="s">
        <v>736</v>
      </c>
      <c r="G20" s="23"/>
      <c r="H20" s="22"/>
      <c r="I20" s="22" t="s">
        <v>245</v>
      </c>
      <c r="J20" s="23" t="s">
        <v>798</v>
      </c>
      <c r="K20" s="22" t="s">
        <v>799</v>
      </c>
      <c r="L20" s="23" t="s">
        <v>739</v>
      </c>
      <c r="M20" s="18">
        <f t="shared" si="0"/>
        <v>650.5</v>
      </c>
    </row>
    <row r="21" spans="1:13" x14ac:dyDescent="0.2">
      <c r="A21" s="1">
        <v>19</v>
      </c>
      <c r="B21" s="20" t="s">
        <v>296</v>
      </c>
      <c r="C21" s="21" t="s">
        <v>456</v>
      </c>
      <c r="D21" s="22" t="s">
        <v>457</v>
      </c>
      <c r="E21" s="22" t="s">
        <v>265</v>
      </c>
      <c r="F21" s="22" t="s">
        <v>415</v>
      </c>
      <c r="G21" s="23" t="s">
        <v>432</v>
      </c>
      <c r="H21" s="22"/>
      <c r="I21" s="22" t="s">
        <v>245</v>
      </c>
      <c r="J21" s="23" t="s">
        <v>800</v>
      </c>
      <c r="K21" s="22" t="s">
        <v>801</v>
      </c>
      <c r="L21" s="23" t="s">
        <v>739</v>
      </c>
      <c r="M21" s="18">
        <f t="shared" si="0"/>
        <v>622.26086956521738</v>
      </c>
    </row>
    <row r="22" spans="1:13" x14ac:dyDescent="0.2">
      <c r="A22" s="58">
        <v>20</v>
      </c>
      <c r="B22" s="20" t="s">
        <v>302</v>
      </c>
      <c r="C22" s="21" t="s">
        <v>802</v>
      </c>
      <c r="D22" s="22" t="s">
        <v>803</v>
      </c>
      <c r="E22" s="22" t="s">
        <v>265</v>
      </c>
      <c r="F22" s="22" t="s">
        <v>415</v>
      </c>
      <c r="G22" s="23" t="s">
        <v>429</v>
      </c>
      <c r="H22" s="22"/>
      <c r="I22" s="22" t="s">
        <v>251</v>
      </c>
      <c r="J22" s="23" t="s">
        <v>804</v>
      </c>
      <c r="K22" s="22" t="s">
        <v>805</v>
      </c>
      <c r="L22" s="23" t="s">
        <v>739</v>
      </c>
      <c r="M22" s="18">
        <f t="shared" si="0"/>
        <v>594.82857142857142</v>
      </c>
    </row>
    <row r="23" spans="1:13" x14ac:dyDescent="0.2">
      <c r="A23" s="1">
        <v>21</v>
      </c>
      <c r="B23" s="20" t="s">
        <v>252</v>
      </c>
      <c r="C23" s="21" t="s">
        <v>277</v>
      </c>
      <c r="D23" s="22" t="s">
        <v>278</v>
      </c>
      <c r="E23" s="22" t="s">
        <v>265</v>
      </c>
      <c r="F23" s="22" t="s">
        <v>415</v>
      </c>
      <c r="G23" s="23" t="s">
        <v>450</v>
      </c>
      <c r="H23" s="22"/>
      <c r="I23" s="22" t="s">
        <v>245</v>
      </c>
      <c r="J23" s="23" t="s">
        <v>806</v>
      </c>
      <c r="K23" s="22" t="s">
        <v>807</v>
      </c>
      <c r="L23" s="23" t="s">
        <v>739</v>
      </c>
      <c r="M23" s="18">
        <f t="shared" si="0"/>
        <v>568.16901408450701</v>
      </c>
    </row>
    <row r="24" spans="1:13" x14ac:dyDescent="0.2">
      <c r="A24" s="58">
        <v>22</v>
      </c>
      <c r="B24" s="20" t="s">
        <v>303</v>
      </c>
      <c r="C24" s="21" t="s">
        <v>561</v>
      </c>
      <c r="D24" s="22" t="s">
        <v>562</v>
      </c>
      <c r="E24" s="22" t="s">
        <v>490</v>
      </c>
      <c r="F24" s="22" t="s">
        <v>491</v>
      </c>
      <c r="G24" s="23" t="s">
        <v>422</v>
      </c>
      <c r="H24" s="22"/>
      <c r="I24" s="22" t="s">
        <v>245</v>
      </c>
      <c r="J24" s="23" t="s">
        <v>808</v>
      </c>
      <c r="K24" s="22" t="s">
        <v>809</v>
      </c>
      <c r="L24" s="23" t="s">
        <v>739</v>
      </c>
      <c r="M24" s="18">
        <f t="shared" si="0"/>
        <v>542.25</v>
      </c>
    </row>
    <row r="25" spans="1:13" x14ac:dyDescent="0.2">
      <c r="A25" s="1">
        <v>23</v>
      </c>
      <c r="B25" s="20" t="s">
        <v>458</v>
      </c>
      <c r="C25" s="22" t="s">
        <v>733</v>
      </c>
      <c r="D25" s="22" t="s">
        <v>810</v>
      </c>
      <c r="E25" s="22" t="s">
        <v>792</v>
      </c>
      <c r="F25" s="22" t="s">
        <v>736</v>
      </c>
      <c r="G25" s="23"/>
      <c r="H25" s="22"/>
      <c r="I25" s="22" t="s">
        <v>245</v>
      </c>
      <c r="J25" s="23" t="s">
        <v>811</v>
      </c>
      <c r="K25" s="22" t="s">
        <v>812</v>
      </c>
      <c r="L25" s="23" t="s">
        <v>739</v>
      </c>
      <c r="M25" s="18">
        <f t="shared" si="0"/>
        <v>517.04109589041093</v>
      </c>
    </row>
    <row r="26" spans="1:13" x14ac:dyDescent="0.2">
      <c r="A26" s="58">
        <v>24</v>
      </c>
      <c r="B26" s="20" t="s">
        <v>459</v>
      </c>
      <c r="C26" s="21" t="s">
        <v>674</v>
      </c>
      <c r="D26" s="22" t="s">
        <v>675</v>
      </c>
      <c r="E26" s="22" t="s">
        <v>265</v>
      </c>
      <c r="F26" s="22" t="s">
        <v>415</v>
      </c>
      <c r="G26" s="23" t="s">
        <v>432</v>
      </c>
      <c r="H26" s="22"/>
      <c r="I26" s="22" t="s">
        <v>245</v>
      </c>
      <c r="J26" s="23" t="s">
        <v>811</v>
      </c>
      <c r="K26" s="22" t="s">
        <v>813</v>
      </c>
      <c r="L26" s="23" t="s">
        <v>739</v>
      </c>
      <c r="M26" s="18">
        <f t="shared" si="0"/>
        <v>492.51351351351354</v>
      </c>
    </row>
    <row r="27" spans="1:13" x14ac:dyDescent="0.2">
      <c r="A27" s="1">
        <v>25</v>
      </c>
      <c r="B27" s="20" t="s">
        <v>555</v>
      </c>
      <c r="C27" s="21" t="s">
        <v>423</v>
      </c>
      <c r="D27" s="22" t="s">
        <v>424</v>
      </c>
      <c r="E27" s="22" t="s">
        <v>425</v>
      </c>
      <c r="F27" s="22" t="s">
        <v>426</v>
      </c>
      <c r="G27" s="23" t="s">
        <v>427</v>
      </c>
      <c r="H27" s="22"/>
      <c r="I27" s="22" t="s">
        <v>245</v>
      </c>
      <c r="J27" s="23" t="s">
        <v>814</v>
      </c>
      <c r="K27" s="22" t="s">
        <v>815</v>
      </c>
      <c r="L27" s="23" t="s">
        <v>739</v>
      </c>
      <c r="M27" s="18">
        <f t="shared" si="0"/>
        <v>468.64</v>
      </c>
    </row>
    <row r="28" spans="1:13" x14ac:dyDescent="0.2">
      <c r="A28" s="58">
        <v>26</v>
      </c>
      <c r="B28" s="20" t="s">
        <v>556</v>
      </c>
      <c r="C28" s="21" t="s">
        <v>658</v>
      </c>
      <c r="D28" s="22" t="s">
        <v>659</v>
      </c>
      <c r="E28" s="22" t="s">
        <v>660</v>
      </c>
      <c r="F28" s="22" t="s">
        <v>415</v>
      </c>
      <c r="G28" s="23" t="s">
        <v>418</v>
      </c>
      <c r="H28" s="22"/>
      <c r="I28" s="22" t="s">
        <v>245</v>
      </c>
      <c r="J28" s="23" t="s">
        <v>816</v>
      </c>
      <c r="K28" s="22" t="s">
        <v>817</v>
      </c>
      <c r="L28" s="23" t="s">
        <v>739</v>
      </c>
      <c r="M28" s="18">
        <f t="shared" si="0"/>
        <v>445.39473684210526</v>
      </c>
    </row>
    <row r="29" spans="1:13" x14ac:dyDescent="0.2">
      <c r="A29" s="1">
        <v>27</v>
      </c>
      <c r="B29" s="20" t="s">
        <v>818</v>
      </c>
      <c r="C29" s="22" t="s">
        <v>733</v>
      </c>
      <c r="D29" s="22" t="s">
        <v>819</v>
      </c>
      <c r="E29" s="22" t="s">
        <v>763</v>
      </c>
      <c r="F29" s="22" t="s">
        <v>736</v>
      </c>
      <c r="G29" s="23"/>
      <c r="H29" s="22"/>
      <c r="I29" s="22" t="s">
        <v>245</v>
      </c>
      <c r="J29" s="23" t="s">
        <v>820</v>
      </c>
      <c r="K29" s="22" t="s">
        <v>821</v>
      </c>
      <c r="L29" s="23" t="s">
        <v>739</v>
      </c>
      <c r="M29" s="18">
        <f t="shared" si="0"/>
        <v>422.75324675324674</v>
      </c>
    </row>
    <row r="30" spans="1:13" x14ac:dyDescent="0.2">
      <c r="A30" s="58">
        <v>28</v>
      </c>
      <c r="B30" s="20" t="s">
        <v>559</v>
      </c>
      <c r="C30" s="21" t="s">
        <v>338</v>
      </c>
      <c r="D30" s="22" t="s">
        <v>339</v>
      </c>
      <c r="E30" s="22" t="s">
        <v>253</v>
      </c>
      <c r="F30" s="22" t="s">
        <v>276</v>
      </c>
      <c r="G30" s="23" t="s">
        <v>432</v>
      </c>
      <c r="H30" s="22"/>
      <c r="I30" s="22" t="s">
        <v>245</v>
      </c>
      <c r="J30" s="23" t="s">
        <v>820</v>
      </c>
      <c r="K30" s="22" t="s">
        <v>822</v>
      </c>
      <c r="L30" s="23" t="s">
        <v>739</v>
      </c>
      <c r="M30" s="18">
        <f t="shared" si="0"/>
        <v>400.69230769230774</v>
      </c>
    </row>
    <row r="31" spans="1:13" x14ac:dyDescent="0.2">
      <c r="A31" s="1">
        <v>29</v>
      </c>
      <c r="B31" s="20" t="s">
        <v>492</v>
      </c>
      <c r="C31" s="22" t="s">
        <v>733</v>
      </c>
      <c r="D31" s="22" t="s">
        <v>823</v>
      </c>
      <c r="E31" s="22" t="s">
        <v>824</v>
      </c>
      <c r="F31" s="22" t="s">
        <v>733</v>
      </c>
      <c r="G31" s="23"/>
      <c r="H31" s="22"/>
      <c r="I31" s="22" t="s">
        <v>245</v>
      </c>
      <c r="J31" s="23" t="s">
        <v>825</v>
      </c>
      <c r="K31" s="22" t="s">
        <v>826</v>
      </c>
      <c r="L31" s="23" t="s">
        <v>739</v>
      </c>
      <c r="M31" s="18">
        <f t="shared" si="0"/>
        <v>379.18987341772151</v>
      </c>
    </row>
    <row r="32" spans="1:13" x14ac:dyDescent="0.2">
      <c r="A32" s="58">
        <v>30</v>
      </c>
      <c r="B32" s="20" t="s">
        <v>560</v>
      </c>
      <c r="C32" s="21" t="s">
        <v>454</v>
      </c>
      <c r="D32" s="22" t="s">
        <v>455</v>
      </c>
      <c r="E32" s="22" t="s">
        <v>265</v>
      </c>
      <c r="F32" s="22" t="s">
        <v>415</v>
      </c>
      <c r="G32" s="23" t="s">
        <v>432</v>
      </c>
      <c r="H32" s="22"/>
      <c r="I32" s="22" t="s">
        <v>245</v>
      </c>
      <c r="J32" s="23" t="s">
        <v>827</v>
      </c>
      <c r="K32" s="22" t="s">
        <v>828</v>
      </c>
      <c r="L32" s="23" t="s">
        <v>739</v>
      </c>
      <c r="M32" s="18">
        <f t="shared" si="0"/>
        <v>358.22500000000002</v>
      </c>
    </row>
    <row r="33" spans="1:13" x14ac:dyDescent="0.2">
      <c r="A33" s="1">
        <v>31</v>
      </c>
      <c r="B33" s="20" t="s">
        <v>548</v>
      </c>
      <c r="C33" s="21" t="s">
        <v>439</v>
      </c>
      <c r="D33" s="22" t="s">
        <v>440</v>
      </c>
      <c r="E33" s="22" t="s">
        <v>441</v>
      </c>
      <c r="F33" s="22" t="s">
        <v>442</v>
      </c>
      <c r="G33" s="23" t="s">
        <v>422</v>
      </c>
      <c r="H33" s="22"/>
      <c r="I33" s="22" t="s">
        <v>245</v>
      </c>
      <c r="J33" s="23" t="s">
        <v>829</v>
      </c>
      <c r="K33" s="22" t="s">
        <v>830</v>
      </c>
      <c r="L33" s="23" t="s">
        <v>739</v>
      </c>
      <c r="M33" s="18">
        <f t="shared" si="0"/>
        <v>337.77777777777777</v>
      </c>
    </row>
    <row r="34" spans="1:13" x14ac:dyDescent="0.2">
      <c r="A34" s="58">
        <v>32</v>
      </c>
      <c r="B34" s="20" t="s">
        <v>831</v>
      </c>
      <c r="C34" s="21" t="s">
        <v>832</v>
      </c>
      <c r="D34" s="22" t="s">
        <v>833</v>
      </c>
      <c r="E34" s="22" t="s">
        <v>265</v>
      </c>
      <c r="F34" s="22" t="s">
        <v>415</v>
      </c>
      <c r="G34" s="23" t="s">
        <v>432</v>
      </c>
      <c r="H34" s="22"/>
      <c r="I34" s="22" t="s">
        <v>245</v>
      </c>
      <c r="J34" s="23" t="s">
        <v>834</v>
      </c>
      <c r="K34" s="22" t="s">
        <v>835</v>
      </c>
      <c r="L34" s="23" t="s">
        <v>739</v>
      </c>
      <c r="M34" s="18">
        <f t="shared" si="0"/>
        <v>317.82926829268291</v>
      </c>
    </row>
    <row r="35" spans="1:13" x14ac:dyDescent="0.2">
      <c r="A35" s="1">
        <v>33</v>
      </c>
      <c r="B35" s="20" t="s">
        <v>836</v>
      </c>
      <c r="C35" s="22" t="s">
        <v>733</v>
      </c>
      <c r="D35" s="22" t="s">
        <v>837</v>
      </c>
      <c r="E35" s="22" t="s">
        <v>792</v>
      </c>
      <c r="F35" s="22" t="s">
        <v>736</v>
      </c>
      <c r="G35" s="23"/>
      <c r="H35" s="22"/>
      <c r="I35" s="22" t="s">
        <v>245</v>
      </c>
      <c r="J35" s="23" t="s">
        <v>838</v>
      </c>
      <c r="K35" s="22" t="s">
        <v>839</v>
      </c>
      <c r="L35" s="23" t="s">
        <v>739</v>
      </c>
      <c r="M35" s="18">
        <f t="shared" si="0"/>
        <v>298.36144578313252</v>
      </c>
    </row>
    <row r="36" spans="1:13" x14ac:dyDescent="0.2">
      <c r="A36" s="58">
        <v>34</v>
      </c>
      <c r="B36" s="20" t="s">
        <v>840</v>
      </c>
      <c r="C36" s="21" t="s">
        <v>841</v>
      </c>
      <c r="D36" s="22" t="s">
        <v>842</v>
      </c>
      <c r="E36" s="22" t="s">
        <v>843</v>
      </c>
      <c r="F36" s="22" t="s">
        <v>844</v>
      </c>
      <c r="G36" s="23" t="s">
        <v>416</v>
      </c>
      <c r="H36" s="22"/>
      <c r="I36" s="22" t="s">
        <v>251</v>
      </c>
      <c r="J36" s="23" t="s">
        <v>845</v>
      </c>
      <c r="K36" s="22" t="s">
        <v>846</v>
      </c>
      <c r="L36" s="23" t="s">
        <v>739</v>
      </c>
      <c r="M36" s="18">
        <f t="shared" si="0"/>
        <v>279.35714285714283</v>
      </c>
    </row>
    <row r="37" spans="1:13" x14ac:dyDescent="0.2">
      <c r="A37" s="1">
        <v>35</v>
      </c>
      <c r="B37" s="20" t="s">
        <v>847</v>
      </c>
      <c r="C37" s="21" t="s">
        <v>433</v>
      </c>
      <c r="D37" s="22" t="s">
        <v>434</v>
      </c>
      <c r="E37" s="22" t="s">
        <v>435</v>
      </c>
      <c r="F37" s="22" t="s">
        <v>436</v>
      </c>
      <c r="G37" s="23" t="s">
        <v>429</v>
      </c>
      <c r="H37" s="22"/>
      <c r="I37" s="22" t="s">
        <v>245</v>
      </c>
      <c r="J37" s="23" t="s">
        <v>848</v>
      </c>
      <c r="K37" s="22" t="s">
        <v>849</v>
      </c>
      <c r="L37" s="23" t="s">
        <v>739</v>
      </c>
      <c r="M37" s="18">
        <f t="shared" si="0"/>
        <v>260.8</v>
      </c>
    </row>
    <row r="38" spans="1:13" x14ac:dyDescent="0.2">
      <c r="A38" s="58">
        <v>36</v>
      </c>
      <c r="B38" s="20" t="s">
        <v>850</v>
      </c>
      <c r="C38" s="21" t="s">
        <v>851</v>
      </c>
      <c r="D38" s="22" t="s">
        <v>852</v>
      </c>
      <c r="E38" s="22" t="s">
        <v>843</v>
      </c>
      <c r="F38" s="22" t="s">
        <v>844</v>
      </c>
      <c r="G38" s="23" t="s">
        <v>432</v>
      </c>
      <c r="H38" s="22"/>
      <c r="I38" s="22" t="s">
        <v>245</v>
      </c>
      <c r="J38" s="23" t="s">
        <v>853</v>
      </c>
      <c r="K38" s="22" t="s">
        <v>854</v>
      </c>
      <c r="L38" s="23" t="s">
        <v>739</v>
      </c>
      <c r="M38" s="18">
        <f t="shared" si="0"/>
        <v>242.67441860465115</v>
      </c>
    </row>
    <row r="39" spans="1:13" x14ac:dyDescent="0.2">
      <c r="A39" s="1">
        <v>37</v>
      </c>
      <c r="B39" s="20" t="s">
        <v>566</v>
      </c>
      <c r="C39" s="21" t="s">
        <v>679</v>
      </c>
      <c r="D39" s="22" t="s">
        <v>680</v>
      </c>
      <c r="E39" s="22" t="s">
        <v>265</v>
      </c>
      <c r="F39" s="22" t="s">
        <v>415</v>
      </c>
      <c r="G39" s="23" t="s">
        <v>432</v>
      </c>
      <c r="H39" s="22"/>
      <c r="I39" s="22" t="s">
        <v>245</v>
      </c>
      <c r="J39" s="23" t="s">
        <v>855</v>
      </c>
      <c r="K39" s="22" t="s">
        <v>856</v>
      </c>
      <c r="L39" s="23" t="s">
        <v>739</v>
      </c>
      <c r="M39" s="18">
        <f t="shared" si="0"/>
        <v>224.96551724137933</v>
      </c>
    </row>
    <row r="40" spans="1:13" x14ac:dyDescent="0.2">
      <c r="A40" s="58">
        <v>38</v>
      </c>
      <c r="B40" s="20" t="s">
        <v>857</v>
      </c>
      <c r="C40" s="22" t="s">
        <v>733</v>
      </c>
      <c r="D40" s="22" t="s">
        <v>858</v>
      </c>
      <c r="E40" s="22" t="s">
        <v>746</v>
      </c>
      <c r="F40" s="22" t="s">
        <v>736</v>
      </c>
      <c r="G40" s="23"/>
      <c r="H40" s="22"/>
      <c r="I40" s="22" t="s">
        <v>245</v>
      </c>
      <c r="J40" s="23" t="s">
        <v>859</v>
      </c>
      <c r="K40" s="22" t="s">
        <v>860</v>
      </c>
      <c r="L40" s="23" t="s">
        <v>739</v>
      </c>
      <c r="M40" s="18">
        <f t="shared" si="0"/>
        <v>207.65909090909091</v>
      </c>
    </row>
    <row r="41" spans="1:13" x14ac:dyDescent="0.2">
      <c r="A41" s="1">
        <v>39</v>
      </c>
      <c r="B41" s="20" t="s">
        <v>861</v>
      </c>
      <c r="C41" s="21" t="s">
        <v>862</v>
      </c>
      <c r="D41" s="22" t="s">
        <v>863</v>
      </c>
      <c r="E41" s="22" t="s">
        <v>864</v>
      </c>
      <c r="F41" s="22" t="s">
        <v>415</v>
      </c>
      <c r="G41" s="23" t="s">
        <v>422</v>
      </c>
      <c r="H41" s="22"/>
      <c r="I41" s="22" t="s">
        <v>245</v>
      </c>
      <c r="J41" s="23" t="s">
        <v>865</v>
      </c>
      <c r="K41" s="22" t="s">
        <v>866</v>
      </c>
      <c r="L41" s="23" t="s">
        <v>739</v>
      </c>
      <c r="M41" s="18">
        <f t="shared" si="0"/>
        <v>190.74157303370785</v>
      </c>
    </row>
    <row r="42" spans="1:13" x14ac:dyDescent="0.2">
      <c r="A42" s="58">
        <v>40</v>
      </c>
      <c r="B42" s="20" t="s">
        <v>867</v>
      </c>
      <c r="C42" s="21" t="s">
        <v>536</v>
      </c>
      <c r="D42" s="22" t="s">
        <v>537</v>
      </c>
      <c r="E42" s="22" t="s">
        <v>265</v>
      </c>
      <c r="F42" s="22" t="s">
        <v>415</v>
      </c>
      <c r="G42" s="23" t="s">
        <v>432</v>
      </c>
      <c r="H42" s="22"/>
      <c r="I42" s="22" t="s">
        <v>245</v>
      </c>
      <c r="J42" s="23" t="s">
        <v>868</v>
      </c>
      <c r="K42" s="22" t="s">
        <v>869</v>
      </c>
      <c r="L42" s="23" t="s">
        <v>739</v>
      </c>
      <c r="M42" s="18">
        <f t="shared" si="0"/>
        <v>174.2</v>
      </c>
    </row>
    <row r="43" spans="1:13" x14ac:dyDescent="0.2">
      <c r="A43" s="1">
        <v>41</v>
      </c>
      <c r="B43" s="20" t="s">
        <v>870</v>
      </c>
      <c r="C43" s="21" t="s">
        <v>563</v>
      </c>
      <c r="D43" s="22" t="s">
        <v>564</v>
      </c>
      <c r="E43" s="22" t="s">
        <v>565</v>
      </c>
      <c r="F43" s="22" t="s">
        <v>442</v>
      </c>
      <c r="G43" s="23" t="s">
        <v>429</v>
      </c>
      <c r="H43" s="22"/>
      <c r="I43" s="22" t="s">
        <v>245</v>
      </c>
      <c r="J43" s="23" t="s">
        <v>871</v>
      </c>
      <c r="K43" s="22" t="s">
        <v>872</v>
      </c>
      <c r="L43" s="23" t="s">
        <v>739</v>
      </c>
      <c r="M43" s="18">
        <f t="shared" si="0"/>
        <v>158.02197802197801</v>
      </c>
    </row>
    <row r="44" spans="1:13" x14ac:dyDescent="0.2">
      <c r="A44" s="58">
        <v>42</v>
      </c>
      <c r="B44" s="20" t="s">
        <v>873</v>
      </c>
      <c r="C44" s="21" t="s">
        <v>526</v>
      </c>
      <c r="D44" s="22" t="s">
        <v>527</v>
      </c>
      <c r="E44" s="22" t="s">
        <v>660</v>
      </c>
      <c r="F44" s="22" t="s">
        <v>415</v>
      </c>
      <c r="G44" s="23" t="s">
        <v>422</v>
      </c>
      <c r="H44" s="22"/>
      <c r="I44" s="22" t="s">
        <v>245</v>
      </c>
      <c r="J44" s="23" t="s">
        <v>874</v>
      </c>
      <c r="K44" s="22" t="s">
        <v>875</v>
      </c>
      <c r="L44" s="23" t="s">
        <v>739</v>
      </c>
      <c r="M44" s="18">
        <f t="shared" si="0"/>
        <v>142.19565217391303</v>
      </c>
    </row>
    <row r="45" spans="1:13" x14ac:dyDescent="0.2">
      <c r="A45" s="1">
        <v>43</v>
      </c>
      <c r="B45" s="20" t="s">
        <v>497</v>
      </c>
      <c r="C45" s="21" t="s">
        <v>522</v>
      </c>
      <c r="D45" s="22" t="s">
        <v>523</v>
      </c>
      <c r="E45" s="22" t="s">
        <v>260</v>
      </c>
      <c r="F45" s="22" t="s">
        <v>415</v>
      </c>
      <c r="G45" s="23" t="s">
        <v>421</v>
      </c>
      <c r="H45" s="22"/>
      <c r="I45" s="22" t="s">
        <v>245</v>
      </c>
      <c r="J45" s="23" t="s">
        <v>876</v>
      </c>
      <c r="K45" s="22" t="s">
        <v>877</v>
      </c>
      <c r="L45" s="23" t="s">
        <v>739</v>
      </c>
      <c r="M45" s="18">
        <f t="shared" si="0"/>
        <v>126.70967741935483</v>
      </c>
    </row>
    <row r="46" spans="1:13" x14ac:dyDescent="0.2">
      <c r="A46" s="58">
        <v>44</v>
      </c>
      <c r="B46" s="20" t="s">
        <v>572</v>
      </c>
      <c r="C46" s="21" t="s">
        <v>532</v>
      </c>
      <c r="D46" s="22" t="s">
        <v>533</v>
      </c>
      <c r="E46" s="22" t="s">
        <v>260</v>
      </c>
      <c r="F46" s="22" t="s">
        <v>415</v>
      </c>
      <c r="G46" s="23" t="s">
        <v>422</v>
      </c>
      <c r="H46" s="22"/>
      <c r="I46" s="22" t="s">
        <v>251</v>
      </c>
      <c r="J46" s="23" t="s">
        <v>878</v>
      </c>
      <c r="K46" s="22" t="s">
        <v>879</v>
      </c>
      <c r="L46" s="23" t="s">
        <v>739</v>
      </c>
      <c r="M46" s="18">
        <f t="shared" si="0"/>
        <v>111.55319148936169</v>
      </c>
    </row>
    <row r="47" spans="1:13" x14ac:dyDescent="0.2">
      <c r="A47" s="1">
        <v>45</v>
      </c>
      <c r="B47" s="20" t="s">
        <v>519</v>
      </c>
      <c r="C47" s="21" t="s">
        <v>574</v>
      </c>
      <c r="D47" s="22" t="s">
        <v>575</v>
      </c>
      <c r="E47" s="22" t="s">
        <v>265</v>
      </c>
      <c r="F47" s="22" t="s">
        <v>415</v>
      </c>
      <c r="G47" s="23" t="s">
        <v>422</v>
      </c>
      <c r="H47" s="22"/>
      <c r="I47" s="22" t="s">
        <v>251</v>
      </c>
      <c r="J47" s="23" t="s">
        <v>880</v>
      </c>
      <c r="K47" s="22" t="s">
        <v>881</v>
      </c>
      <c r="L47" s="23" t="s">
        <v>739</v>
      </c>
      <c r="M47" s="18">
        <f t="shared" si="0"/>
        <v>96.715789473684197</v>
      </c>
    </row>
    <row r="48" spans="1:13" x14ac:dyDescent="0.2">
      <c r="A48" s="58">
        <v>46</v>
      </c>
      <c r="B48" s="20" t="s">
        <v>882</v>
      </c>
      <c r="C48" s="21" t="s">
        <v>698</v>
      </c>
      <c r="D48" s="22" t="s">
        <v>699</v>
      </c>
      <c r="E48" s="22" t="s">
        <v>265</v>
      </c>
      <c r="F48" s="22" t="s">
        <v>415</v>
      </c>
      <c r="G48" s="23" t="s">
        <v>432</v>
      </c>
      <c r="H48" s="22"/>
      <c r="I48" s="22" t="s">
        <v>251</v>
      </c>
      <c r="J48" s="23" t="s">
        <v>883</v>
      </c>
      <c r="K48" s="22" t="s">
        <v>884</v>
      </c>
      <c r="L48" s="23" t="s">
        <v>739</v>
      </c>
      <c r="M48" s="18">
        <f t="shared" si="0"/>
        <v>82.1875</v>
      </c>
    </row>
    <row r="49" spans="1:13" x14ac:dyDescent="0.2">
      <c r="A49" s="1">
        <v>47</v>
      </c>
      <c r="B49" s="20" t="s">
        <v>419</v>
      </c>
      <c r="C49" s="21" t="s">
        <v>702</v>
      </c>
      <c r="D49" s="22" t="s">
        <v>703</v>
      </c>
      <c r="E49" s="22" t="s">
        <v>265</v>
      </c>
      <c r="F49" s="22" t="s">
        <v>415</v>
      </c>
      <c r="G49" s="23" t="s">
        <v>443</v>
      </c>
      <c r="H49" s="22"/>
      <c r="I49" s="22" t="s">
        <v>251</v>
      </c>
      <c r="J49" s="23" t="s">
        <v>885</v>
      </c>
      <c r="K49" s="22" t="s">
        <v>886</v>
      </c>
      <c r="L49" s="23" t="s">
        <v>739</v>
      </c>
      <c r="M49" s="18">
        <f t="shared" si="0"/>
        <v>67.958762886597938</v>
      </c>
    </row>
    <row r="50" spans="1:13" x14ac:dyDescent="0.2">
      <c r="A50" s="58">
        <v>48</v>
      </c>
      <c r="B50" s="20" t="s">
        <v>887</v>
      </c>
      <c r="C50" s="22" t="s">
        <v>733</v>
      </c>
      <c r="D50" s="22" t="s">
        <v>888</v>
      </c>
      <c r="E50" s="22" t="s">
        <v>792</v>
      </c>
      <c r="F50" s="22" t="s">
        <v>736</v>
      </c>
      <c r="G50" s="23"/>
      <c r="H50" s="22"/>
      <c r="I50" s="22" t="s">
        <v>245</v>
      </c>
      <c r="J50" s="23" t="s">
        <v>889</v>
      </c>
      <c r="K50" s="22" t="s">
        <v>890</v>
      </c>
      <c r="L50" s="23" t="s">
        <v>739</v>
      </c>
      <c r="M50" s="18">
        <f t="shared" si="0"/>
        <v>54.020408163265301</v>
      </c>
    </row>
    <row r="51" spans="1:13" x14ac:dyDescent="0.2">
      <c r="A51" s="1">
        <v>49</v>
      </c>
      <c r="B51" s="20" t="s">
        <v>549</v>
      </c>
      <c r="C51" s="21" t="s">
        <v>534</v>
      </c>
      <c r="D51" s="22" t="s">
        <v>535</v>
      </c>
      <c r="E51" s="22" t="s">
        <v>265</v>
      </c>
      <c r="F51" s="22" t="s">
        <v>415</v>
      </c>
      <c r="G51" s="23" t="s">
        <v>432</v>
      </c>
      <c r="H51" s="22"/>
      <c r="I51" s="22" t="s">
        <v>245</v>
      </c>
      <c r="J51" s="23" t="s">
        <v>891</v>
      </c>
      <c r="K51" s="22" t="s">
        <v>892</v>
      </c>
      <c r="L51" s="23" t="s">
        <v>739</v>
      </c>
      <c r="M51" s="18">
        <f t="shared" si="0"/>
        <v>40.363636363636367</v>
      </c>
    </row>
    <row r="52" spans="1:13" x14ac:dyDescent="0.2">
      <c r="A52" s="58">
        <v>50</v>
      </c>
      <c r="B52" s="20" t="s">
        <v>893</v>
      </c>
      <c r="C52" s="21" t="s">
        <v>689</v>
      </c>
      <c r="D52" s="22" t="s">
        <v>690</v>
      </c>
      <c r="E52" s="22" t="s">
        <v>691</v>
      </c>
      <c r="F52" s="22" t="s">
        <v>415</v>
      </c>
      <c r="G52" s="23" t="s">
        <v>432</v>
      </c>
      <c r="H52" s="22"/>
      <c r="I52" s="22" t="s">
        <v>251</v>
      </c>
      <c r="J52" s="23" t="s">
        <v>894</v>
      </c>
      <c r="K52" s="22" t="s">
        <v>895</v>
      </c>
      <c r="L52" s="23" t="s">
        <v>739</v>
      </c>
      <c r="M52" s="18">
        <f t="shared" si="0"/>
        <v>26.98</v>
      </c>
    </row>
    <row r="53" spans="1:13" x14ac:dyDescent="0.2">
      <c r="A53" s="1">
        <v>51</v>
      </c>
      <c r="B53" s="20" t="s">
        <v>573</v>
      </c>
      <c r="C53" s="21" t="s">
        <v>896</v>
      </c>
      <c r="D53" s="22" t="s">
        <v>897</v>
      </c>
      <c r="E53" s="22" t="s">
        <v>265</v>
      </c>
      <c r="F53" s="22" t="s">
        <v>415</v>
      </c>
      <c r="G53" s="23" t="s">
        <v>432</v>
      </c>
      <c r="H53" s="22"/>
      <c r="I53" s="22" t="s">
        <v>245</v>
      </c>
      <c r="J53" s="23" t="s">
        <v>898</v>
      </c>
      <c r="K53" s="22" t="s">
        <v>899</v>
      </c>
      <c r="L53" s="23" t="s">
        <v>739</v>
      </c>
      <c r="M53" s="18">
        <f t="shared" si="0"/>
        <v>13.861386138613861</v>
      </c>
    </row>
    <row r="54" spans="1:13" x14ac:dyDescent="0.2">
      <c r="A54" s="58">
        <v>52</v>
      </c>
      <c r="B54" s="20" t="s">
        <v>550</v>
      </c>
      <c r="C54" s="21" t="s">
        <v>900</v>
      </c>
      <c r="D54" s="22" t="s">
        <v>901</v>
      </c>
      <c r="E54" s="22" t="s">
        <v>265</v>
      </c>
      <c r="F54" s="22" t="s">
        <v>415</v>
      </c>
      <c r="G54" s="23" t="s">
        <v>450</v>
      </c>
      <c r="H54" s="22"/>
      <c r="I54" s="22" t="s">
        <v>245</v>
      </c>
      <c r="J54" s="23" t="s">
        <v>902</v>
      </c>
      <c r="K54" s="22" t="s">
        <v>903</v>
      </c>
      <c r="M54" s="18">
        <f t="shared" si="0"/>
        <v>1</v>
      </c>
    </row>
  </sheetData>
  <hyperlinks>
    <hyperlink ref="C4" r:id="rId1" display="https://www.ffvoile.fr/ffv/sportif/cif/cif_detail.aspx?NoLicence=1240089K&amp;AnneeSportive="/>
    <hyperlink ref="C6" r:id="rId2" display="https://www.ffvoile.fr/ffv/sportif/cif/cif_detail.aspx?NoLicence=0488512S&amp;AnneeSportive="/>
    <hyperlink ref="C7" r:id="rId3" display="https://www.ffvoile.fr/ffv/sportif/cif/cif_detail.aspx?NoLicence=1287974Q&amp;AnneeSportive="/>
    <hyperlink ref="C9" r:id="rId4" display="https://www.ffvoile.fr/ffv/sportif/cif/cif_detail.aspx?NoLicence=1035684N&amp;AnneeSportive="/>
    <hyperlink ref="C12" r:id="rId5" display="https://www.ffvoile.fr/ffv/sportif/cif/cif_detail.aspx?NoLicence=0609992J&amp;AnneeSportive="/>
    <hyperlink ref="C15" r:id="rId6" display="https://www.ffvoile.fr/ffv/sportif/cif/cif_detail.aspx?NoLicence=1246398G&amp;AnneeSportive="/>
    <hyperlink ref="C16" r:id="rId7" display="https://www.ffvoile.fr/ffv/sportif/cif/cif_detail.aspx?NoLicence=0425653P&amp;AnneeSportive="/>
    <hyperlink ref="C17" r:id="rId8" display="https://www.ffvoile.fr/ffv/sportif/cif/cif_detail.aspx?NoLicence=0384708N&amp;AnneeSportive="/>
    <hyperlink ref="C19" r:id="rId9" display="https://www.ffvoile.fr/ffv/sportif/cif/cif_detail.aspx?NoLicence=0544990Y&amp;AnneeSportive="/>
    <hyperlink ref="C21" r:id="rId10" display="https://www.ffvoile.fr/ffv/sportif/cif/cif_detail.aspx?NoLicence=1410959Z&amp;AnneeSportive="/>
    <hyperlink ref="C22" r:id="rId11" display="https://www.ffvoile.fr/ffv/sportif/cif/cif_detail.aspx?NoLicence=1072673T&amp;AnneeSportive="/>
    <hyperlink ref="C23" r:id="rId12" display="https://www.ffvoile.fr/ffv/sportif/cif/cif_detail.aspx?NoLicence=1263098C&amp;AnneeSportive="/>
    <hyperlink ref="C24" r:id="rId13" display="https://www.ffvoile.fr/ffv/sportif/cif/cif_detail.aspx?NoLicence=0088042L&amp;AnneeSportive="/>
    <hyperlink ref="C26" r:id="rId14" display="https://www.ffvoile.fr/ffv/sportif/cif/cif_detail.aspx?NoLicence=1313553K&amp;AnneeSportive="/>
    <hyperlink ref="C27" r:id="rId15" display="https://www.ffvoile.fr/ffv/sportif/cif/cif_detail.aspx?NoLicence=0010826C&amp;AnneeSportive="/>
    <hyperlink ref="C28" r:id="rId16" display="https://www.ffvoile.fr/ffv/sportif/cif/cif_detail.aspx?NoLicence=0493393B&amp;AnneeSportive="/>
    <hyperlink ref="C30" r:id="rId17" display="https://www.ffvoile.fr/ffv/sportif/cif/cif_detail.aspx?NoLicence=1369354L&amp;AnneeSportive="/>
    <hyperlink ref="C32" r:id="rId18" display="https://www.ffvoile.fr/ffv/sportif/cif/cif_detail.aspx?NoLicence=1334115D&amp;AnneeSportive="/>
    <hyperlink ref="C33" r:id="rId19" display="https://www.ffvoile.fr/ffv/sportif/cif/cif_detail.aspx?NoLicence=0187215R&amp;AnneeSportive="/>
    <hyperlink ref="C34" r:id="rId20" display="https://www.ffvoile.fr/ffv/sportif/cif/cif_detail.aspx?NoLicence=1396584A&amp;AnneeSportive="/>
    <hyperlink ref="C36" r:id="rId21" display="https://www.ffvoile.fr/ffv/sportif/cif/cif_detail.aspx?NoLicence=1319437P&amp;AnneeSportive="/>
    <hyperlink ref="C37" r:id="rId22" display="https://www.ffvoile.fr/ffv/sportif/cif/cif_detail.aspx?NoLicence=1098437F&amp;AnneeSportive="/>
    <hyperlink ref="C38" r:id="rId23" display="https://www.ffvoile.fr/ffv/sportif/cif/cif_detail.aspx?NoLicence=1347264A&amp;AnneeSportive="/>
    <hyperlink ref="C39" r:id="rId24" display="https://www.ffvoile.fr/ffv/sportif/cif/cif_detail.aspx?NoLicence=1301014Y&amp;AnneeSportive="/>
    <hyperlink ref="C41" r:id="rId25" display="https://www.ffvoile.fr/ffv/sportif/cif/cif_detail.aspx?NoLicence=1343356E&amp;AnneeSportive="/>
    <hyperlink ref="C42" r:id="rId26" display="https://www.ffvoile.fr/ffv/sportif/cif/cif_detail.aspx?NoLicence=1390430Q&amp;AnneeSportive="/>
    <hyperlink ref="C43" r:id="rId27" display="https://www.ffvoile.fr/ffv/sportif/cif/cif_detail.aspx?NoLicence=1296363D&amp;AnneeSportive="/>
    <hyperlink ref="C44" r:id="rId28" display="https://www.ffvoile.fr/ffv/sportif/cif/cif_detail.aspx?NoLicence=0022249B&amp;AnneeSportive="/>
    <hyperlink ref="C45" r:id="rId29" display="https://www.ffvoile.fr/ffv/sportif/cif/cif_detail.aspx?NoLicence=0425763D&amp;AnneeSportive="/>
    <hyperlink ref="C46" r:id="rId30" display="https://www.ffvoile.fr/ffv/sportif/cif/cif_detail.aspx?NoLicence=1425843D&amp;AnneeSportive="/>
    <hyperlink ref="C47" r:id="rId31" display="https://www.ffvoile.fr/ffv/sportif/cif/cif_detail.aspx?NoLicence=0000057K&amp;AnneeSportive="/>
    <hyperlink ref="C48" r:id="rId32" display="https://www.ffvoile.fr/ffv/sportif/cif/cif_detail.aspx?NoLicence=1368020W&amp;AnneeSportive="/>
    <hyperlink ref="C49" r:id="rId33" display="https://www.ffvoile.fr/ffv/sportif/cif/cif_detail.aspx?NoLicence=1439078Q&amp;AnneeSportive="/>
    <hyperlink ref="C51" r:id="rId34" display="https://www.ffvoile.fr/ffv/sportif/cif/cif_detail.aspx?NoLicence=1441685F&amp;AnneeSportive="/>
    <hyperlink ref="C52" r:id="rId35" display="https://www.ffvoile.fr/ffv/sportif/cif/cif_detail.aspx?NoLicence=1335068W&amp;AnneeSportive="/>
    <hyperlink ref="C53" r:id="rId36" display="https://www.ffvoile.fr/ffv/sportif/cif/cif_detail.aspx?NoLicence=1386275M&amp;AnneeSportive="/>
    <hyperlink ref="C54" r:id="rId37" display="https://www.ffvoile.fr/ffv/sportif/cif/cif_detail.aspx?NoLicence=1261745T&amp;AnneeSportive="/>
  </hyperlinks>
  <pageMargins left="0.7" right="0.7" top="0.75" bottom="0.75" header="0.3" footer="0.3"/>
  <drawing r:id="rId38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3"/>
  <sheetViews>
    <sheetView workbookViewId="0">
      <selection activeCell="B2" sqref="B2"/>
    </sheetView>
  </sheetViews>
  <sheetFormatPr baseColWidth="10" defaultRowHeight="12.75" x14ac:dyDescent="0.2"/>
  <sheetData>
    <row r="2" spans="1:2" x14ac:dyDescent="0.2">
      <c r="A2">
        <v>1</v>
      </c>
      <c r="B2" s="18">
        <f>1+1199*((82-A2)/(82+A2-2))</f>
        <v>1200</v>
      </c>
    </row>
    <row r="3" spans="1:2" x14ac:dyDescent="0.2">
      <c r="A3">
        <v>2</v>
      </c>
      <c r="B3" s="18">
        <f t="shared" ref="B3:B66" si="0">1+1199*((82-A3)/(82+A3-2))</f>
        <v>1170.7560975609756</v>
      </c>
    </row>
    <row r="4" spans="1:2" x14ac:dyDescent="0.2">
      <c r="A4">
        <v>3</v>
      </c>
      <c r="B4" s="18">
        <f t="shared" si="0"/>
        <v>1142.2168674698794</v>
      </c>
    </row>
    <row r="5" spans="1:2" x14ac:dyDescent="0.2">
      <c r="A5">
        <v>4</v>
      </c>
      <c r="B5" s="18">
        <f t="shared" si="0"/>
        <v>1114.3571428571429</v>
      </c>
    </row>
    <row r="6" spans="1:2" x14ac:dyDescent="0.2">
      <c r="A6">
        <v>5</v>
      </c>
      <c r="B6" s="18">
        <f t="shared" si="0"/>
        <v>1087.1529411764707</v>
      </c>
    </row>
    <row r="7" spans="1:2" x14ac:dyDescent="0.2">
      <c r="A7">
        <v>6</v>
      </c>
      <c r="B7" s="18">
        <f t="shared" si="0"/>
        <v>1060.5813953488373</v>
      </c>
    </row>
    <row r="8" spans="1:2" x14ac:dyDescent="0.2">
      <c r="A8">
        <v>7</v>
      </c>
      <c r="B8" s="18">
        <f t="shared" si="0"/>
        <v>1034.6206896551723</v>
      </c>
    </row>
    <row r="9" spans="1:2" x14ac:dyDescent="0.2">
      <c r="A9">
        <v>8</v>
      </c>
      <c r="B9" s="18">
        <f t="shared" si="0"/>
        <v>1009.25</v>
      </c>
    </row>
    <row r="10" spans="1:2" x14ac:dyDescent="0.2">
      <c r="A10">
        <v>9</v>
      </c>
      <c r="B10" s="18">
        <f t="shared" si="0"/>
        <v>984.44943820224717</v>
      </c>
    </row>
    <row r="11" spans="1:2" x14ac:dyDescent="0.2">
      <c r="A11">
        <v>10</v>
      </c>
      <c r="B11" s="18">
        <f t="shared" si="0"/>
        <v>960.2</v>
      </c>
    </row>
    <row r="12" spans="1:2" x14ac:dyDescent="0.2">
      <c r="A12">
        <v>11</v>
      </c>
      <c r="B12" s="18">
        <f t="shared" si="0"/>
        <v>936.4835164835165</v>
      </c>
    </row>
    <row r="13" spans="1:2" x14ac:dyDescent="0.2">
      <c r="A13">
        <v>12</v>
      </c>
      <c r="B13" s="18">
        <f t="shared" si="0"/>
        <v>913.28260869565224</v>
      </c>
    </row>
    <row r="14" spans="1:2" x14ac:dyDescent="0.2">
      <c r="A14">
        <v>13</v>
      </c>
      <c r="B14" s="18">
        <f t="shared" si="0"/>
        <v>890.58064516129036</v>
      </c>
    </row>
    <row r="15" spans="1:2" x14ac:dyDescent="0.2">
      <c r="A15">
        <v>14</v>
      </c>
      <c r="B15" s="18">
        <f t="shared" si="0"/>
        <v>868.36170212765967</v>
      </c>
    </row>
    <row r="16" spans="1:2" x14ac:dyDescent="0.2">
      <c r="A16">
        <v>15</v>
      </c>
      <c r="B16" s="18">
        <f t="shared" si="0"/>
        <v>846.61052631578946</v>
      </c>
    </row>
    <row r="17" spans="1:2" x14ac:dyDescent="0.2">
      <c r="A17">
        <v>16</v>
      </c>
      <c r="B17" s="18">
        <f t="shared" si="0"/>
        <v>825.3125</v>
      </c>
    </row>
    <row r="18" spans="1:2" x14ac:dyDescent="0.2">
      <c r="A18">
        <v>17</v>
      </c>
      <c r="B18" s="18">
        <f t="shared" si="0"/>
        <v>804.45360824742261</v>
      </c>
    </row>
    <row r="19" spans="1:2" x14ac:dyDescent="0.2">
      <c r="A19">
        <v>18</v>
      </c>
      <c r="B19" s="18">
        <f t="shared" si="0"/>
        <v>784.02040816326519</v>
      </c>
    </row>
    <row r="20" spans="1:2" x14ac:dyDescent="0.2">
      <c r="A20">
        <v>19</v>
      </c>
      <c r="B20" s="18">
        <f t="shared" si="0"/>
        <v>764</v>
      </c>
    </row>
    <row r="21" spans="1:2" x14ac:dyDescent="0.2">
      <c r="A21">
        <v>20</v>
      </c>
      <c r="B21" s="18">
        <f t="shared" si="0"/>
        <v>744.38</v>
      </c>
    </row>
    <row r="22" spans="1:2" x14ac:dyDescent="0.2">
      <c r="A22">
        <v>21</v>
      </c>
      <c r="B22" s="18">
        <f t="shared" si="0"/>
        <v>725.14851485148517</v>
      </c>
    </row>
    <row r="23" spans="1:2" x14ac:dyDescent="0.2">
      <c r="A23">
        <v>22</v>
      </c>
      <c r="B23" s="18">
        <f t="shared" si="0"/>
        <v>706.2941176470589</v>
      </c>
    </row>
    <row r="24" spans="1:2" x14ac:dyDescent="0.2">
      <c r="A24">
        <v>23</v>
      </c>
      <c r="B24" s="18">
        <f t="shared" si="0"/>
        <v>687.80582524271836</v>
      </c>
    </row>
    <row r="25" spans="1:2" x14ac:dyDescent="0.2">
      <c r="A25">
        <v>24</v>
      </c>
      <c r="B25" s="18">
        <f t="shared" si="0"/>
        <v>669.67307692307691</v>
      </c>
    </row>
    <row r="26" spans="1:2" x14ac:dyDescent="0.2">
      <c r="A26">
        <v>25</v>
      </c>
      <c r="B26" s="18">
        <f t="shared" si="0"/>
        <v>651.88571428571424</v>
      </c>
    </row>
    <row r="27" spans="1:2" x14ac:dyDescent="0.2">
      <c r="A27">
        <v>26</v>
      </c>
      <c r="B27" s="18">
        <f t="shared" si="0"/>
        <v>634.43396226415098</v>
      </c>
    </row>
    <row r="28" spans="1:2" x14ac:dyDescent="0.2">
      <c r="A28">
        <v>27</v>
      </c>
      <c r="B28" s="18">
        <f t="shared" si="0"/>
        <v>617.30841121495325</v>
      </c>
    </row>
    <row r="29" spans="1:2" x14ac:dyDescent="0.2">
      <c r="A29">
        <v>28</v>
      </c>
      <c r="B29" s="18">
        <f t="shared" si="0"/>
        <v>600.5</v>
      </c>
    </row>
    <row r="30" spans="1:2" x14ac:dyDescent="0.2">
      <c r="A30">
        <v>29</v>
      </c>
      <c r="B30" s="18">
        <f t="shared" si="0"/>
        <v>584</v>
      </c>
    </row>
    <row r="31" spans="1:2" x14ac:dyDescent="0.2">
      <c r="A31">
        <v>30</v>
      </c>
      <c r="B31" s="18">
        <f t="shared" si="0"/>
        <v>567.79999999999995</v>
      </c>
    </row>
    <row r="32" spans="1:2" x14ac:dyDescent="0.2">
      <c r="A32">
        <v>31</v>
      </c>
      <c r="B32" s="18">
        <f t="shared" si="0"/>
        <v>551.89189189189187</v>
      </c>
    </row>
    <row r="33" spans="1:2" x14ac:dyDescent="0.2">
      <c r="A33">
        <v>32</v>
      </c>
      <c r="B33" s="18">
        <f t="shared" si="0"/>
        <v>536.26785714285722</v>
      </c>
    </row>
    <row r="34" spans="1:2" x14ac:dyDescent="0.2">
      <c r="A34">
        <v>33</v>
      </c>
      <c r="B34" s="18">
        <f t="shared" si="0"/>
        <v>520.92035398230087</v>
      </c>
    </row>
    <row r="35" spans="1:2" x14ac:dyDescent="0.2">
      <c r="A35">
        <v>34</v>
      </c>
      <c r="B35" s="18">
        <f t="shared" si="0"/>
        <v>505.84210526315786</v>
      </c>
    </row>
    <row r="36" spans="1:2" x14ac:dyDescent="0.2">
      <c r="A36">
        <v>35</v>
      </c>
      <c r="B36" s="18">
        <f t="shared" si="0"/>
        <v>491.02608695652179</v>
      </c>
    </row>
    <row r="37" spans="1:2" x14ac:dyDescent="0.2">
      <c r="A37">
        <v>36</v>
      </c>
      <c r="B37" s="18">
        <f t="shared" si="0"/>
        <v>476.4655172413793</v>
      </c>
    </row>
    <row r="38" spans="1:2" x14ac:dyDescent="0.2">
      <c r="A38">
        <v>37</v>
      </c>
      <c r="B38" s="18">
        <f t="shared" si="0"/>
        <v>462.15384615384619</v>
      </c>
    </row>
    <row r="39" spans="1:2" x14ac:dyDescent="0.2">
      <c r="A39">
        <v>38</v>
      </c>
      <c r="B39" s="18">
        <f t="shared" si="0"/>
        <v>448.08474576271186</v>
      </c>
    </row>
    <row r="40" spans="1:2" x14ac:dyDescent="0.2">
      <c r="A40">
        <v>39</v>
      </c>
      <c r="B40" s="18">
        <f t="shared" si="0"/>
        <v>434.25210084033614</v>
      </c>
    </row>
    <row r="41" spans="1:2" x14ac:dyDescent="0.2">
      <c r="A41">
        <v>40</v>
      </c>
      <c r="B41" s="18">
        <f t="shared" si="0"/>
        <v>420.65</v>
      </c>
    </row>
    <row r="42" spans="1:2" x14ac:dyDescent="0.2">
      <c r="A42">
        <v>41</v>
      </c>
      <c r="B42" s="18">
        <f t="shared" si="0"/>
        <v>407.27272727272725</v>
      </c>
    </row>
    <row r="43" spans="1:2" x14ac:dyDescent="0.2">
      <c r="A43">
        <v>42</v>
      </c>
      <c r="B43" s="18">
        <f t="shared" si="0"/>
        <v>394.11475409836061</v>
      </c>
    </row>
    <row r="44" spans="1:2" x14ac:dyDescent="0.2">
      <c r="A44">
        <v>43</v>
      </c>
      <c r="B44" s="18">
        <f t="shared" si="0"/>
        <v>381.17073170731709</v>
      </c>
    </row>
    <row r="45" spans="1:2" x14ac:dyDescent="0.2">
      <c r="A45">
        <v>44</v>
      </c>
      <c r="B45" s="18">
        <f t="shared" si="0"/>
        <v>368.43548387096774</v>
      </c>
    </row>
    <row r="46" spans="1:2" x14ac:dyDescent="0.2">
      <c r="A46">
        <v>45</v>
      </c>
      <c r="B46" s="18">
        <f t="shared" si="0"/>
        <v>355.904</v>
      </c>
    </row>
    <row r="47" spans="1:2" x14ac:dyDescent="0.2">
      <c r="A47">
        <v>46</v>
      </c>
      <c r="B47" s="18">
        <f t="shared" si="0"/>
        <v>343.57142857142856</v>
      </c>
    </row>
    <row r="48" spans="1:2" x14ac:dyDescent="0.2">
      <c r="A48">
        <v>47</v>
      </c>
      <c r="B48" s="18">
        <f t="shared" si="0"/>
        <v>331.43307086614175</v>
      </c>
    </row>
    <row r="49" spans="1:2" x14ac:dyDescent="0.2">
      <c r="A49">
        <v>48</v>
      </c>
      <c r="B49" s="18">
        <f t="shared" si="0"/>
        <v>319.484375</v>
      </c>
    </row>
    <row r="50" spans="1:2" x14ac:dyDescent="0.2">
      <c r="A50">
        <v>49</v>
      </c>
      <c r="B50" s="18">
        <f t="shared" si="0"/>
        <v>307.72093023255815</v>
      </c>
    </row>
    <row r="51" spans="1:2" x14ac:dyDescent="0.2">
      <c r="A51">
        <v>50</v>
      </c>
      <c r="B51" s="18">
        <f t="shared" si="0"/>
        <v>296.13846153846157</v>
      </c>
    </row>
    <row r="52" spans="1:2" x14ac:dyDescent="0.2">
      <c r="A52">
        <v>51</v>
      </c>
      <c r="B52" s="18">
        <f t="shared" si="0"/>
        <v>284.73282442748092</v>
      </c>
    </row>
    <row r="53" spans="1:2" x14ac:dyDescent="0.2">
      <c r="A53">
        <v>52</v>
      </c>
      <c r="B53" s="18">
        <f t="shared" si="0"/>
        <v>273.5</v>
      </c>
    </row>
    <row r="54" spans="1:2" x14ac:dyDescent="0.2">
      <c r="A54">
        <v>53</v>
      </c>
      <c r="B54" s="18">
        <f t="shared" si="0"/>
        <v>262.43609022556387</v>
      </c>
    </row>
    <row r="55" spans="1:2" x14ac:dyDescent="0.2">
      <c r="A55">
        <v>54</v>
      </c>
      <c r="B55" s="18">
        <f t="shared" si="0"/>
        <v>251.53731343283582</v>
      </c>
    </row>
    <row r="56" spans="1:2" x14ac:dyDescent="0.2">
      <c r="A56">
        <v>55</v>
      </c>
      <c r="B56" s="18">
        <f t="shared" si="0"/>
        <v>240.8</v>
      </c>
    </row>
    <row r="57" spans="1:2" x14ac:dyDescent="0.2">
      <c r="A57">
        <v>56</v>
      </c>
      <c r="B57" s="18">
        <f t="shared" si="0"/>
        <v>230.22058823529412</v>
      </c>
    </row>
    <row r="58" spans="1:2" x14ac:dyDescent="0.2">
      <c r="A58">
        <v>57</v>
      </c>
      <c r="B58" s="18">
        <f t="shared" si="0"/>
        <v>219.79562043795622</v>
      </c>
    </row>
    <row r="59" spans="1:2" x14ac:dyDescent="0.2">
      <c r="A59">
        <v>58</v>
      </c>
      <c r="B59" s="18">
        <f t="shared" si="0"/>
        <v>209.52173913043478</v>
      </c>
    </row>
    <row r="60" spans="1:2" x14ac:dyDescent="0.2">
      <c r="A60">
        <v>59</v>
      </c>
      <c r="B60" s="18">
        <f t="shared" si="0"/>
        <v>199.39568345323741</v>
      </c>
    </row>
    <row r="61" spans="1:2" x14ac:dyDescent="0.2">
      <c r="A61">
        <v>60</v>
      </c>
      <c r="B61" s="18">
        <f t="shared" si="0"/>
        <v>189.41428571428571</v>
      </c>
    </row>
    <row r="62" spans="1:2" x14ac:dyDescent="0.2">
      <c r="A62">
        <v>61</v>
      </c>
      <c r="B62" s="18">
        <f t="shared" si="0"/>
        <v>179.57446808510636</v>
      </c>
    </row>
    <row r="63" spans="1:2" x14ac:dyDescent="0.2">
      <c r="A63">
        <v>62</v>
      </c>
      <c r="B63" s="18">
        <f t="shared" si="0"/>
        <v>169.87323943661971</v>
      </c>
    </row>
    <row r="64" spans="1:2" x14ac:dyDescent="0.2">
      <c r="A64">
        <v>63</v>
      </c>
      <c r="B64" s="18">
        <f t="shared" si="0"/>
        <v>160.30769230769229</v>
      </c>
    </row>
    <row r="65" spans="1:2" x14ac:dyDescent="0.2">
      <c r="A65">
        <v>64</v>
      </c>
      <c r="B65" s="18">
        <f t="shared" si="0"/>
        <v>150.875</v>
      </c>
    </row>
    <row r="66" spans="1:2" x14ac:dyDescent="0.2">
      <c r="A66">
        <v>65</v>
      </c>
      <c r="B66" s="18">
        <f t="shared" si="0"/>
        <v>141.57241379310344</v>
      </c>
    </row>
    <row r="67" spans="1:2" x14ac:dyDescent="0.2">
      <c r="A67">
        <v>66</v>
      </c>
      <c r="B67" s="18">
        <f t="shared" ref="B67:B83" si="1">1+1199*((82-A67)/(82+A67-2))</f>
        <v>132.39726027397259</v>
      </c>
    </row>
    <row r="68" spans="1:2" x14ac:dyDescent="0.2">
      <c r="A68">
        <v>67</v>
      </c>
      <c r="B68" s="18">
        <f t="shared" si="1"/>
        <v>123.34693877551021</v>
      </c>
    </row>
    <row r="69" spans="1:2" x14ac:dyDescent="0.2">
      <c r="A69">
        <v>68</v>
      </c>
      <c r="B69" s="18">
        <f t="shared" si="1"/>
        <v>114.41891891891892</v>
      </c>
    </row>
    <row r="70" spans="1:2" x14ac:dyDescent="0.2">
      <c r="A70">
        <v>69</v>
      </c>
      <c r="B70" s="18">
        <f t="shared" si="1"/>
        <v>105.61073825503355</v>
      </c>
    </row>
    <row r="71" spans="1:2" x14ac:dyDescent="0.2">
      <c r="A71">
        <v>70</v>
      </c>
      <c r="B71" s="18">
        <f t="shared" si="1"/>
        <v>96.92</v>
      </c>
    </row>
    <row r="72" spans="1:2" x14ac:dyDescent="0.2">
      <c r="A72">
        <v>71</v>
      </c>
      <c r="B72" s="18">
        <f t="shared" si="1"/>
        <v>88.344370860927143</v>
      </c>
    </row>
    <row r="73" spans="1:2" x14ac:dyDescent="0.2">
      <c r="A73">
        <v>72</v>
      </c>
      <c r="B73" s="18">
        <f t="shared" si="1"/>
        <v>79.881578947368411</v>
      </c>
    </row>
    <row r="74" spans="1:2" x14ac:dyDescent="0.2">
      <c r="A74">
        <v>73</v>
      </c>
      <c r="B74" s="18">
        <f t="shared" si="1"/>
        <v>71.529411764705884</v>
      </c>
    </row>
    <row r="75" spans="1:2" x14ac:dyDescent="0.2">
      <c r="A75">
        <v>74</v>
      </c>
      <c r="B75" s="18">
        <f t="shared" si="1"/>
        <v>63.285714285714292</v>
      </c>
    </row>
    <row r="76" spans="1:2" x14ac:dyDescent="0.2">
      <c r="A76">
        <v>75</v>
      </c>
      <c r="B76" s="18">
        <f t="shared" si="1"/>
        <v>55.148387096774194</v>
      </c>
    </row>
    <row r="77" spans="1:2" x14ac:dyDescent="0.2">
      <c r="A77">
        <v>76</v>
      </c>
      <c r="B77" s="18">
        <f t="shared" si="1"/>
        <v>47.11538461538462</v>
      </c>
    </row>
    <row r="78" spans="1:2" x14ac:dyDescent="0.2">
      <c r="A78">
        <v>77</v>
      </c>
      <c r="B78" s="18">
        <f t="shared" si="1"/>
        <v>39.184713375796179</v>
      </c>
    </row>
    <row r="79" spans="1:2" x14ac:dyDescent="0.2">
      <c r="A79">
        <v>78</v>
      </c>
      <c r="B79" s="18">
        <f t="shared" si="1"/>
        <v>31.354430379746834</v>
      </c>
    </row>
    <row r="80" spans="1:2" x14ac:dyDescent="0.2">
      <c r="A80">
        <v>79</v>
      </c>
      <c r="B80" s="18">
        <f t="shared" si="1"/>
        <v>23.622641509433961</v>
      </c>
    </row>
    <row r="81" spans="1:2" x14ac:dyDescent="0.2">
      <c r="A81">
        <v>80</v>
      </c>
      <c r="B81" s="18">
        <f t="shared" si="1"/>
        <v>15.987500000000001</v>
      </c>
    </row>
    <row r="82" spans="1:2" x14ac:dyDescent="0.2">
      <c r="A82">
        <v>81</v>
      </c>
      <c r="B82" s="18">
        <f t="shared" si="1"/>
        <v>8.4472049689440993</v>
      </c>
    </row>
    <row r="83" spans="1:2" x14ac:dyDescent="0.2">
      <c r="A83">
        <v>82</v>
      </c>
      <c r="B83" s="18">
        <f t="shared" si="1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workbookViewId="0">
      <selection activeCell="J7" sqref="J7"/>
    </sheetView>
  </sheetViews>
  <sheetFormatPr baseColWidth="10" defaultRowHeight="12.75" x14ac:dyDescent="0.2"/>
  <cols>
    <col min="6" max="6" width="4.125" bestFit="1" customWidth="1"/>
    <col min="7" max="7" width="3.125" bestFit="1" customWidth="1"/>
  </cols>
  <sheetData>
    <row r="2" spans="1:10" x14ac:dyDescent="0.2">
      <c r="A2" t="s">
        <v>463</v>
      </c>
      <c r="J2" s="18"/>
    </row>
    <row r="3" spans="1:10" x14ac:dyDescent="0.2">
      <c r="A3">
        <v>4</v>
      </c>
      <c r="B3" t="s">
        <v>417</v>
      </c>
      <c r="C3" t="s">
        <v>243</v>
      </c>
      <c r="D3" t="s">
        <v>244</v>
      </c>
      <c r="E3" t="s">
        <v>276</v>
      </c>
      <c r="F3" t="s">
        <v>418</v>
      </c>
      <c r="G3" t="s">
        <v>245</v>
      </c>
      <c r="H3" t="s">
        <v>419</v>
      </c>
      <c r="I3" t="s">
        <v>420</v>
      </c>
      <c r="J3" s="18">
        <f>1+1299*((23-A3)/(23+A3-2))</f>
        <v>988.24</v>
      </c>
    </row>
    <row r="4" spans="1:10" x14ac:dyDescent="0.2">
      <c r="J4" s="18"/>
    </row>
    <row r="5" spans="1:10" x14ac:dyDescent="0.2">
      <c r="A5" t="s">
        <v>464</v>
      </c>
      <c r="J5" s="18"/>
    </row>
    <row r="6" spans="1:10" x14ac:dyDescent="0.2">
      <c r="A6">
        <v>4</v>
      </c>
      <c r="B6" t="s">
        <v>417</v>
      </c>
      <c r="C6" t="s">
        <v>243</v>
      </c>
      <c r="D6" t="s">
        <v>244</v>
      </c>
      <c r="E6" t="s">
        <v>276</v>
      </c>
      <c r="F6" t="s">
        <v>418</v>
      </c>
      <c r="G6" t="s">
        <v>245</v>
      </c>
      <c r="H6" t="s">
        <v>419</v>
      </c>
      <c r="I6" t="s">
        <v>420</v>
      </c>
      <c r="J6" s="18">
        <f>1+1299*((58-A6)/(58+A6-2))</f>
        <v>1170.1000000000001</v>
      </c>
    </row>
    <row r="7" spans="1:10" x14ac:dyDescent="0.2">
      <c r="A7">
        <v>25</v>
      </c>
      <c r="B7" t="s">
        <v>423</v>
      </c>
      <c r="C7" t="s">
        <v>424</v>
      </c>
      <c r="D7" t="s">
        <v>425</v>
      </c>
      <c r="E7" t="s">
        <v>426</v>
      </c>
      <c r="F7" t="s">
        <v>427</v>
      </c>
      <c r="G7" t="s">
        <v>245</v>
      </c>
      <c r="H7" t="s">
        <v>340</v>
      </c>
      <c r="I7" t="s">
        <v>428</v>
      </c>
      <c r="J7" s="18">
        <f t="shared" ref="J7:J8" si="0">1+1299*((58-A7)/(58+A7-2))</f>
        <v>530.22222222222217</v>
      </c>
    </row>
    <row r="8" spans="1:10" x14ac:dyDescent="0.2">
      <c r="A8">
        <v>23</v>
      </c>
      <c r="B8" t="s">
        <v>433</v>
      </c>
      <c r="C8" t="s">
        <v>434</v>
      </c>
      <c r="D8" t="s">
        <v>435</v>
      </c>
      <c r="E8" t="s">
        <v>436</v>
      </c>
      <c r="F8" t="s">
        <v>429</v>
      </c>
      <c r="G8" t="s">
        <v>245</v>
      </c>
      <c r="H8" t="s">
        <v>437</v>
      </c>
      <c r="I8" t="s">
        <v>438</v>
      </c>
      <c r="J8" s="18">
        <f t="shared" si="0"/>
        <v>576.50632911392404</v>
      </c>
    </row>
    <row r="9" spans="1:10" x14ac:dyDescent="0.2">
      <c r="J9" s="18"/>
    </row>
    <row r="10" spans="1:10" x14ac:dyDescent="0.2">
      <c r="J10" s="18"/>
    </row>
    <row r="11" spans="1:10" x14ac:dyDescent="0.2">
      <c r="J11" s="18"/>
    </row>
    <row r="12" spans="1:10" x14ac:dyDescent="0.2">
      <c r="J12" s="18"/>
    </row>
    <row r="13" spans="1:10" x14ac:dyDescent="0.2">
      <c r="J13" s="18"/>
    </row>
    <row r="14" spans="1:10" x14ac:dyDescent="0.2">
      <c r="J14" s="18"/>
    </row>
    <row r="15" spans="1:10" x14ac:dyDescent="0.2">
      <c r="J15" s="18"/>
    </row>
    <row r="16" spans="1:10" x14ac:dyDescent="0.2">
      <c r="J16" s="18"/>
    </row>
    <row r="17" spans="10:10" x14ac:dyDescent="0.2">
      <c r="J17" s="18"/>
    </row>
    <row r="18" spans="10:10" x14ac:dyDescent="0.2">
      <c r="J18" s="18"/>
    </row>
    <row r="19" spans="10:10" x14ac:dyDescent="0.2">
      <c r="J19" s="18"/>
    </row>
    <row r="20" spans="10:10" x14ac:dyDescent="0.2">
      <c r="J20" s="18"/>
    </row>
    <row r="21" spans="10:10" x14ac:dyDescent="0.2">
      <c r="J21" s="18"/>
    </row>
    <row r="22" spans="10:10" x14ac:dyDescent="0.2">
      <c r="J22" s="18"/>
    </row>
    <row r="23" spans="10:10" x14ac:dyDescent="0.2">
      <c r="J23" s="18"/>
    </row>
    <row r="24" spans="10:10" x14ac:dyDescent="0.2">
      <c r="J24" s="18"/>
    </row>
    <row r="25" spans="10:10" x14ac:dyDescent="0.2">
      <c r="J25" s="18"/>
    </row>
    <row r="26" spans="10:10" x14ac:dyDescent="0.2">
      <c r="J26" s="18"/>
    </row>
    <row r="27" spans="10:10" x14ac:dyDescent="0.2">
      <c r="J27" s="18"/>
    </row>
    <row r="28" spans="10:10" x14ac:dyDescent="0.2">
      <c r="J28" s="18"/>
    </row>
    <row r="29" spans="10:10" x14ac:dyDescent="0.2">
      <c r="J29" s="18"/>
    </row>
    <row r="30" spans="10:10" x14ac:dyDescent="0.2">
      <c r="J30" s="18"/>
    </row>
    <row r="31" spans="10:10" x14ac:dyDescent="0.2">
      <c r="J31" s="18"/>
    </row>
    <row r="32" spans="10:10" x14ac:dyDescent="0.2">
      <c r="J32" s="18"/>
    </row>
    <row r="33" spans="10:10" x14ac:dyDescent="0.2">
      <c r="J33" s="18"/>
    </row>
    <row r="34" spans="10:10" x14ac:dyDescent="0.2">
      <c r="J34" s="18"/>
    </row>
    <row r="35" spans="10:10" x14ac:dyDescent="0.2">
      <c r="J35" s="18"/>
    </row>
    <row r="36" spans="10:10" x14ac:dyDescent="0.2">
      <c r="J36" s="18"/>
    </row>
    <row r="37" spans="10:10" x14ac:dyDescent="0.2">
      <c r="J37" s="18"/>
    </row>
    <row r="38" spans="10:10" x14ac:dyDescent="0.2">
      <c r="J38" s="18"/>
    </row>
    <row r="39" spans="10:10" x14ac:dyDescent="0.2">
      <c r="J39" s="18"/>
    </row>
    <row r="40" spans="10:10" x14ac:dyDescent="0.2">
      <c r="J40" s="18"/>
    </row>
    <row r="41" spans="10:10" x14ac:dyDescent="0.2">
      <c r="J41" s="18"/>
    </row>
    <row r="42" spans="10:10" x14ac:dyDescent="0.2">
      <c r="J42" s="18"/>
    </row>
    <row r="43" spans="10:10" x14ac:dyDescent="0.2">
      <c r="J43" s="18"/>
    </row>
    <row r="44" spans="10:10" x14ac:dyDescent="0.2">
      <c r="J44" s="18"/>
    </row>
    <row r="45" spans="10:10" x14ac:dyDescent="0.2">
      <c r="J45" s="18"/>
    </row>
    <row r="46" spans="10:10" x14ac:dyDescent="0.2">
      <c r="J46" s="18"/>
    </row>
    <row r="47" spans="10:10" x14ac:dyDescent="0.2">
      <c r="J47" s="18"/>
    </row>
    <row r="48" spans="10:10" x14ac:dyDescent="0.2">
      <c r="J48" s="18"/>
    </row>
    <row r="49" spans="10:10" x14ac:dyDescent="0.2">
      <c r="J49" s="18"/>
    </row>
    <row r="50" spans="10:10" x14ac:dyDescent="0.2">
      <c r="J50" s="18"/>
    </row>
    <row r="51" spans="10:10" x14ac:dyDescent="0.2">
      <c r="J51" s="18"/>
    </row>
    <row r="52" spans="10:10" x14ac:dyDescent="0.2">
      <c r="J52" s="18"/>
    </row>
    <row r="53" spans="10:10" x14ac:dyDescent="0.2">
      <c r="J53" s="18"/>
    </row>
    <row r="54" spans="10:10" x14ac:dyDescent="0.2">
      <c r="J54" s="18"/>
    </row>
    <row r="55" spans="10:10" x14ac:dyDescent="0.2">
      <c r="J55" s="18"/>
    </row>
    <row r="56" spans="10:10" x14ac:dyDescent="0.2">
      <c r="J56" s="18"/>
    </row>
    <row r="57" spans="10:10" x14ac:dyDescent="0.2">
      <c r="J57" s="18"/>
    </row>
    <row r="58" spans="10:10" x14ac:dyDescent="0.2">
      <c r="J58" s="18"/>
    </row>
    <row r="59" spans="10:10" x14ac:dyDescent="0.2">
      <c r="J59" s="18"/>
    </row>
    <row r="60" spans="10:10" x14ac:dyDescent="0.2">
      <c r="J60" s="18"/>
    </row>
    <row r="61" spans="10:10" x14ac:dyDescent="0.2">
      <c r="J61" s="18"/>
    </row>
    <row r="62" spans="10:10" x14ac:dyDescent="0.2">
      <c r="J62" s="18"/>
    </row>
    <row r="63" spans="10:10" x14ac:dyDescent="0.2">
      <c r="J63" s="18"/>
    </row>
    <row r="64" spans="10:10" x14ac:dyDescent="0.2">
      <c r="J64" s="18"/>
    </row>
    <row r="65" spans="10:10" x14ac:dyDescent="0.2">
      <c r="J65" s="18"/>
    </row>
    <row r="66" spans="10:10" x14ac:dyDescent="0.2">
      <c r="J66" s="18"/>
    </row>
    <row r="67" spans="10:10" x14ac:dyDescent="0.2">
      <c r="J67" s="18"/>
    </row>
    <row r="68" spans="10:10" x14ac:dyDescent="0.2">
      <c r="J68" s="18"/>
    </row>
    <row r="69" spans="10:10" x14ac:dyDescent="0.2">
      <c r="J69" s="18"/>
    </row>
    <row r="70" spans="10:10" x14ac:dyDescent="0.2">
      <c r="J70" s="18"/>
    </row>
    <row r="71" spans="10:10" x14ac:dyDescent="0.2">
      <c r="J71" s="18"/>
    </row>
    <row r="72" spans="10:10" x14ac:dyDescent="0.2">
      <c r="J72" s="18"/>
    </row>
    <row r="73" spans="10:10" x14ac:dyDescent="0.2">
      <c r="J73" s="18"/>
    </row>
    <row r="74" spans="10:10" x14ac:dyDescent="0.2">
      <c r="J74" s="18"/>
    </row>
    <row r="75" spans="10:10" x14ac:dyDescent="0.2">
      <c r="J75" s="18"/>
    </row>
    <row r="76" spans="10:10" x14ac:dyDescent="0.2">
      <c r="J76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Classement 2022</vt:lpstr>
      <vt:lpstr>inter 08-05</vt:lpstr>
      <vt:lpstr>Douarnenez</vt:lpstr>
      <vt:lpstr>torbole</vt:lpstr>
      <vt:lpstr>interligue mars</vt:lpstr>
      <vt:lpstr>catalunya</vt:lpstr>
      <vt:lpstr>Cannes</vt:lpstr>
      <vt:lpstr>Maubuisson</vt:lpstr>
      <vt:lpstr>Kiel Bel</vt:lpstr>
      <vt:lpstr>inter auto</vt:lpstr>
      <vt:lpstr>'inter auto'!Zone_d_impression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françois guillaumin</dc:creator>
  <cp:lastModifiedBy>GUILLAUMIN Jean-Francois</cp:lastModifiedBy>
  <cp:lastPrinted>2022-03-27T16:47:35Z</cp:lastPrinted>
  <dcterms:created xsi:type="dcterms:W3CDTF">2011-01-02T12:51:13Z</dcterms:created>
  <dcterms:modified xsi:type="dcterms:W3CDTF">2022-05-09T16:43:52Z</dcterms:modified>
</cp:coreProperties>
</file>