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JEF/AFE/Classement 2023/"/>
    </mc:Choice>
  </mc:AlternateContent>
  <xr:revisionPtr revIDLastSave="0" documentId="13_ncr:1_{B3CBDDC6-5C0D-D445-94F3-5A2FDC46F269}" xr6:coauthVersionLast="47" xr6:coauthVersionMax="47" xr10:uidLastSave="{00000000-0000-0000-0000-000000000000}"/>
  <bookViews>
    <workbookView xWindow="0" yWindow="500" windowWidth="22340" windowHeight="13660" tabRatio="582" xr2:uid="{00000000-000D-0000-FFFF-FFFF00000000}"/>
  </bookViews>
  <sheets>
    <sheet name="Classement 2023" sheetId="1" r:id="rId1"/>
    <sheet name="Noel" sheetId="21" r:id="rId2"/>
    <sheet name="nation auto" sheetId="20" r:id="rId3"/>
    <sheet name="Espagne Bel" sheetId="18" r:id="rId4"/>
    <sheet name="Inter automne" sheetId="19" r:id="rId5"/>
  </sheets>
  <definedNames>
    <definedName name="_xlnm._FilterDatabase" localSheetId="0" hidden="1">'Classement 2023'!$A$1:$Q$289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3" i="1" l="1"/>
  <c r="P24" i="1"/>
  <c r="P70" i="1"/>
  <c r="P80" i="1"/>
  <c r="P35" i="1"/>
  <c r="P9" i="1"/>
  <c r="N3" i="2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" i="21"/>
  <c r="P216" i="1"/>
  <c r="P64" i="1"/>
  <c r="P38" i="1"/>
  <c r="P4" i="1"/>
  <c r="P95" i="1"/>
  <c r="P84" i="1"/>
  <c r="B3" i="20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2" i="20"/>
  <c r="J15" i="18"/>
  <c r="J14" i="18"/>
  <c r="J8" i="18"/>
  <c r="J9" i="18"/>
  <c r="J7" i="18"/>
  <c r="J4" i="18"/>
  <c r="J5" i="18"/>
  <c r="J3" i="18"/>
  <c r="N63" i="19"/>
  <c r="N64" i="19"/>
  <c r="N65" i="19"/>
  <c r="N66" i="19"/>
  <c r="N67" i="19"/>
  <c r="N68" i="19"/>
  <c r="N69" i="19"/>
  <c r="N70" i="19"/>
  <c r="N71" i="19"/>
  <c r="N72" i="19"/>
  <c r="N73" i="19"/>
  <c r="N74" i="19"/>
  <c r="N62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28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28" i="19"/>
  <c r="I72" i="19"/>
  <c r="I62" i="19"/>
  <c r="I63" i="19"/>
  <c r="I65" i="19"/>
  <c r="I66" i="19"/>
  <c r="I67" i="19"/>
  <c r="I71" i="19"/>
  <c r="I69" i="19"/>
  <c r="I70" i="19"/>
  <c r="I73" i="19"/>
  <c r="I68" i="19"/>
  <c r="I74" i="19"/>
  <c r="I64" i="19"/>
  <c r="P100" i="1"/>
  <c r="P82" i="1"/>
  <c r="P93" i="1"/>
  <c r="P92" i="1"/>
  <c r="P79" i="1"/>
  <c r="P41" i="1"/>
  <c r="P75" i="1"/>
  <c r="P68" i="1"/>
  <c r="P61" i="1"/>
  <c r="P50" i="1"/>
  <c r="P73" i="1"/>
  <c r="P99" i="1"/>
  <c r="P89" i="1"/>
  <c r="P88" i="1"/>
  <c r="P71" i="1"/>
  <c r="P31" i="1"/>
  <c r="P16" i="1"/>
  <c r="P52" i="1"/>
  <c r="P43" i="1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28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" i="19"/>
  <c r="P37" i="1"/>
  <c r="P20" i="1"/>
  <c r="P5" i="1"/>
  <c r="P6" i="1"/>
  <c r="P87" i="1"/>
  <c r="P101" i="1"/>
  <c r="P103" i="1"/>
  <c r="P104" i="1"/>
  <c r="P10" i="1"/>
  <c r="P114" i="1"/>
  <c r="P91" i="1"/>
  <c r="P117" i="1"/>
  <c r="P118" i="1"/>
  <c r="P119" i="1"/>
  <c r="P121" i="1"/>
  <c r="P124" i="1"/>
  <c r="P14" i="1"/>
  <c r="P98" i="1"/>
  <c r="P30" i="1"/>
  <c r="P59" i="1"/>
  <c r="P137" i="1"/>
  <c r="P138" i="1"/>
  <c r="P94" i="1"/>
  <c r="P139" i="1"/>
  <c r="P141" i="1"/>
  <c r="P142" i="1"/>
  <c r="P21" i="1"/>
  <c r="P143" i="1"/>
  <c r="P144" i="1"/>
  <c r="P145" i="1"/>
  <c r="P26" i="1"/>
  <c r="P148" i="1"/>
  <c r="P11" i="1"/>
  <c r="P151" i="1"/>
  <c r="P29" i="1"/>
  <c r="P74" i="1"/>
  <c r="P19" i="1"/>
  <c r="P40" i="1"/>
  <c r="P155" i="1"/>
  <c r="P76" i="1"/>
  <c r="P157" i="1"/>
  <c r="P25" i="1"/>
  <c r="P34" i="1"/>
  <c r="P22" i="1"/>
  <c r="P46" i="1"/>
  <c r="P12" i="1"/>
  <c r="P162" i="1"/>
  <c r="P17" i="1"/>
  <c r="P60" i="1"/>
  <c r="P168" i="1"/>
  <c r="P172" i="1"/>
  <c r="P66" i="1"/>
  <c r="P18" i="1"/>
  <c r="P179" i="1"/>
  <c r="P180" i="1"/>
  <c r="P42" i="1"/>
  <c r="P182" i="1"/>
  <c r="P183" i="1"/>
  <c r="P83" i="1"/>
  <c r="P57" i="1"/>
  <c r="P185" i="1"/>
  <c r="P78" i="1"/>
  <c r="P32" i="1"/>
  <c r="P55" i="1"/>
  <c r="P15" i="1"/>
  <c r="P190" i="1"/>
  <c r="P191" i="1"/>
  <c r="P195" i="1"/>
  <c r="P199" i="1"/>
  <c r="P200" i="1"/>
  <c r="P27" i="1"/>
  <c r="P28" i="1"/>
  <c r="P204" i="1"/>
  <c r="P205" i="1"/>
  <c r="P23" i="1"/>
  <c r="P209" i="1"/>
  <c r="P210" i="1"/>
  <c r="P213" i="1"/>
  <c r="P7" i="1"/>
  <c r="P217" i="1"/>
  <c r="P13" i="1"/>
  <c r="P219" i="1"/>
  <c r="P47" i="1"/>
  <c r="P223" i="1"/>
  <c r="P227" i="1"/>
  <c r="P228" i="1"/>
  <c r="P85" i="1"/>
  <c r="P77" i="1"/>
  <c r="P56" i="1"/>
  <c r="P234" i="1"/>
  <c r="P235" i="1"/>
  <c r="P236" i="1"/>
  <c r="P45" i="1"/>
  <c r="P237" i="1"/>
  <c r="P238" i="1"/>
  <c r="P239" i="1"/>
  <c r="P241" i="1"/>
  <c r="P65" i="1"/>
  <c r="P72" i="1"/>
  <c r="P48" i="1"/>
  <c r="P245" i="1"/>
  <c r="P246" i="1"/>
  <c r="P62" i="1"/>
  <c r="P51" i="1"/>
  <c r="P253" i="1"/>
  <c r="P44" i="1"/>
  <c r="P86" i="1"/>
  <c r="P39" i="1"/>
  <c r="P96" i="1"/>
  <c r="P262" i="1"/>
  <c r="P265" i="1"/>
  <c r="P36" i="1"/>
  <c r="P267" i="1"/>
  <c r="P268" i="1"/>
  <c r="P269" i="1"/>
  <c r="P270" i="1"/>
  <c r="P54" i="1"/>
  <c r="P97" i="1"/>
  <c r="P49" i="1"/>
  <c r="P284" i="1"/>
  <c r="P58" i="1"/>
  <c r="P53" i="1"/>
  <c r="P8" i="1"/>
  <c r="P81" i="1"/>
  <c r="P174" i="1"/>
  <c r="P250" i="1"/>
  <c r="P215" i="1"/>
  <c r="P147" i="1"/>
  <c r="P288" i="1"/>
  <c r="P287" i="1"/>
  <c r="P286" i="1"/>
  <c r="P285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90" i="1"/>
  <c r="P266" i="1"/>
  <c r="P264" i="1"/>
  <c r="P263" i="1"/>
  <c r="P261" i="1"/>
  <c r="P260" i="1"/>
  <c r="P259" i="1"/>
  <c r="P258" i="1"/>
  <c r="P257" i="1"/>
  <c r="P256" i="1"/>
  <c r="P255" i="1"/>
  <c r="P254" i="1"/>
  <c r="P252" i="1"/>
  <c r="P251" i="1"/>
  <c r="P249" i="1"/>
  <c r="P248" i="1"/>
  <c r="P247" i="1"/>
  <c r="P244" i="1"/>
  <c r="P243" i="1"/>
  <c r="P242" i="1"/>
  <c r="P240" i="1"/>
  <c r="P233" i="1"/>
  <c r="P232" i="1"/>
  <c r="P231" i="1"/>
  <c r="P230" i="1"/>
  <c r="P229" i="1"/>
  <c r="P226" i="1"/>
  <c r="P225" i="1"/>
  <c r="P224" i="1"/>
  <c r="P222" i="1"/>
  <c r="P221" i="1"/>
  <c r="P220" i="1"/>
  <c r="P69" i="1"/>
  <c r="P218" i="1"/>
  <c r="P214" i="1"/>
  <c r="P212" i="1"/>
  <c r="P211" i="1"/>
  <c r="P208" i="1"/>
  <c r="P33" i="1"/>
  <c r="P207" i="1"/>
  <c r="P206" i="1"/>
  <c r="P203" i="1"/>
  <c r="P202" i="1"/>
  <c r="P201" i="1"/>
  <c r="P198" i="1"/>
  <c r="P197" i="1"/>
  <c r="P196" i="1"/>
  <c r="P194" i="1"/>
  <c r="P193" i="1"/>
  <c r="P192" i="1"/>
  <c r="P189" i="1"/>
  <c r="P188" i="1"/>
  <c r="P187" i="1"/>
  <c r="P186" i="1"/>
  <c r="P184" i="1"/>
  <c r="P181" i="1"/>
  <c r="P178" i="1"/>
  <c r="P177" i="1"/>
  <c r="P176" i="1"/>
  <c r="P175" i="1"/>
  <c r="P173" i="1"/>
  <c r="P171" i="1"/>
  <c r="P170" i="1"/>
  <c r="P169" i="1"/>
  <c r="P167" i="1"/>
  <c r="P166" i="1"/>
  <c r="P165" i="1"/>
  <c r="P164" i="1"/>
  <c r="P163" i="1"/>
  <c r="P161" i="1"/>
  <c r="P160" i="1"/>
  <c r="P159" i="1"/>
  <c r="P158" i="1"/>
  <c r="P156" i="1"/>
  <c r="P154" i="1"/>
  <c r="P153" i="1"/>
  <c r="P152" i="1"/>
  <c r="P150" i="1"/>
  <c r="P149" i="1"/>
  <c r="P146" i="1"/>
  <c r="P140" i="1"/>
  <c r="P136" i="1"/>
  <c r="P135" i="1"/>
  <c r="P134" i="1"/>
  <c r="P133" i="1"/>
  <c r="P67" i="1"/>
  <c r="P132" i="1"/>
  <c r="P131" i="1"/>
  <c r="P130" i="1"/>
  <c r="P129" i="1"/>
  <c r="P128" i="1"/>
  <c r="P127" i="1"/>
  <c r="P126" i="1"/>
  <c r="P125" i="1"/>
  <c r="P123" i="1"/>
  <c r="P122" i="1"/>
  <c r="P120" i="1"/>
  <c r="P116" i="1"/>
  <c r="P115" i="1"/>
  <c r="P113" i="1"/>
  <c r="P112" i="1"/>
  <c r="P111" i="1"/>
  <c r="P110" i="1"/>
  <c r="P109" i="1"/>
  <c r="P108" i="1"/>
  <c r="P107" i="1"/>
  <c r="P106" i="1"/>
  <c r="P105" i="1"/>
  <c r="P102" i="1"/>
</calcChain>
</file>

<file path=xl/sharedStrings.xml><?xml version="1.0" encoding="utf-8"?>
<sst xmlns="http://schemas.openxmlformats.org/spreadsheetml/2006/main" count="1701" uniqueCount="772">
  <si>
    <t>Total</t>
  </si>
  <si>
    <t>Année</t>
  </si>
  <si>
    <t>Torbole</t>
  </si>
  <si>
    <t xml:space="preserve"> M </t>
  </si>
  <si>
    <t xml:space="preserve"> F </t>
  </si>
  <si>
    <t xml:space="preserve"> HUBERT PIERRE </t>
  </si>
  <si>
    <t xml:space="preserve"> DUTERTE-VIELLE DAMIS </t>
  </si>
  <si>
    <t xml:space="preserve"> BONNOT MAUD </t>
  </si>
  <si>
    <t xml:space="preserve"> PHAM VINCENT </t>
  </si>
  <si>
    <t xml:space="preserve"> CV BOUCLES SEINE </t>
  </si>
  <si>
    <t xml:space="preserve"> DARROUX PERRINE </t>
  </si>
  <si>
    <t xml:space="preserve"> HAMART INGRID </t>
  </si>
  <si>
    <t xml:space="preserve"> DUTERTE-VIELLE DORINE </t>
  </si>
  <si>
    <t xml:space="preserve"> BLONDET SEVERINE </t>
  </si>
  <si>
    <t xml:space="preserve"> LOIRAT THEO </t>
  </si>
  <si>
    <t xml:space="preserve"> BLAYE NAUTIQUE </t>
  </si>
  <si>
    <t xml:space="preserve"> GUILLAUMIN JEAN FRANCOIS </t>
  </si>
  <si>
    <t xml:space="preserve"> RICHARD CYRIL </t>
  </si>
  <si>
    <t xml:space="preserve"> RISTORD ANAEL </t>
  </si>
  <si>
    <t xml:space="preserve"> VIELLE ALINE </t>
  </si>
  <si>
    <t xml:space="preserve"> BERNARD HIPPOLYTE </t>
  </si>
  <si>
    <t xml:space="preserve"> GUILLOUX CAMILLE </t>
  </si>
  <si>
    <t xml:space="preserve"> BESSET YANN </t>
  </si>
  <si>
    <t xml:space="preserve"> TURRIN CEDRIC-OLIVIER </t>
  </si>
  <si>
    <t xml:space="preserve"> ANGIBAUD ARTHUR </t>
  </si>
  <si>
    <t xml:space="preserve"> SALINGARDES JACK </t>
  </si>
  <si>
    <t xml:space="preserve"> C NIVERNAIS </t>
  </si>
  <si>
    <t xml:space="preserve"> HARDY YANNICK </t>
  </si>
  <si>
    <t xml:space="preserve"> RISTORD DENIS </t>
  </si>
  <si>
    <t xml:space="preserve"> DEROUET PATRICE </t>
  </si>
  <si>
    <t xml:space="preserve"> RISTORD MARION </t>
  </si>
  <si>
    <t xml:space="preserve"> CHAUDOY RENE </t>
  </si>
  <si>
    <t xml:space="preserve"> S N P H </t>
  </si>
  <si>
    <t xml:space="preserve"> VOILE-HANDI-VALIDE </t>
  </si>
  <si>
    <t xml:space="preserve"> GUILLOUX CAROLINE </t>
  </si>
  <si>
    <t xml:space="preserve"> FERRIEU THEO </t>
  </si>
  <si>
    <t xml:space="preserve"> RUITORT CAMILLE </t>
  </si>
  <si>
    <t xml:space="preserve"> QUINT MARIE-FRANCOISE </t>
  </si>
  <si>
    <t xml:space="preserve"> RISSELIN VINCENT </t>
  </si>
  <si>
    <t xml:space="preserve"> MARCQ PATRICE </t>
  </si>
  <si>
    <t xml:space="preserve"> THIRIAU RAPHAEL </t>
  </si>
  <si>
    <t xml:space="preserve"> GRASSI FRANCK </t>
  </si>
  <si>
    <t xml:space="preserve"> SABBAHI YACINE </t>
  </si>
  <si>
    <t xml:space="preserve"> DEROUET VALENTIN </t>
  </si>
  <si>
    <t>Categorie</t>
  </si>
  <si>
    <t xml:space="preserve"> BOUFFAULT FRANCOIS </t>
  </si>
  <si>
    <t>M</t>
  </si>
  <si>
    <t xml:space="preserve"> BARRAU ULYSSE</t>
  </si>
  <si>
    <t>F</t>
  </si>
  <si>
    <t xml:space="preserve"> AUBARD FREDERIQUE </t>
  </si>
  <si>
    <t xml:space="preserve"> BOUFFAULT THOMAS</t>
  </si>
  <si>
    <t xml:space="preserve"> CV ANGOULEME</t>
  </si>
  <si>
    <t xml:space="preserve"> RUCHETON PHILIPPE</t>
  </si>
  <si>
    <t xml:space="preserve"> DAUPHINS WIND JOCONDIN</t>
  </si>
  <si>
    <t xml:space="preserve"> CHEVALIER PATRICK</t>
  </si>
  <si>
    <t xml:space="preserve"> BOLLINGER GUILLAUME</t>
  </si>
  <si>
    <t xml:space="preserve"> BOLLINGER MAXIME</t>
  </si>
  <si>
    <t xml:space="preserve"> SN SABLAIS</t>
  </si>
  <si>
    <t xml:space="preserve"> NDCV ANGERS</t>
  </si>
  <si>
    <t xml:space="preserve"> FERRNIERE ARNAUD</t>
  </si>
  <si>
    <t xml:space="preserve"> DRAPEAU CHARLES</t>
  </si>
  <si>
    <t xml:space="preserve"> YC ROUEN 76</t>
  </si>
  <si>
    <t xml:space="preserve"> FOULON ESTELLE</t>
  </si>
  <si>
    <t xml:space="preserve"> GUIDEL ESTELLE</t>
  </si>
  <si>
    <t xml:space="preserve"> MARECHAL ERWAN</t>
  </si>
  <si>
    <t xml:space="preserve"> GELINEAU BERTRAND</t>
  </si>
  <si>
    <t xml:space="preserve"> LEPINAY JEAN CLAUDE</t>
  </si>
  <si>
    <t xml:space="preserve"> CN CLAOUEY</t>
  </si>
  <si>
    <t xml:space="preserve"> AC ALSACE LORRAINE</t>
  </si>
  <si>
    <t xml:space="preserve"> AUBRY JULES</t>
  </si>
  <si>
    <t xml:space="preserve"> LABBEY MATHIEU</t>
  </si>
  <si>
    <t xml:space="preserve"> LABBEY JULIE</t>
  </si>
  <si>
    <t xml:space="preserve"> BOUFFINIER CORDIER PIERRE ALEXANDRE</t>
  </si>
  <si>
    <t xml:space="preserve"> CN SAINTE MAXIME</t>
  </si>
  <si>
    <t xml:space="preserve"> AROUX MAXIME</t>
  </si>
  <si>
    <t xml:space="preserve"> CN VAL DE SARTHE</t>
  </si>
  <si>
    <t xml:space="preserve"> QUERE LEDUC LAETITIA</t>
  </si>
  <si>
    <t xml:space="preserve"> SR BREST</t>
  </si>
  <si>
    <t xml:space="preserve"> GUENNEGUEZ THOMAS</t>
  </si>
  <si>
    <t xml:space="preserve"> CYV PARELOUP</t>
  </si>
  <si>
    <t xml:space="preserve"> LEMAITRE DENIS</t>
  </si>
  <si>
    <t xml:space="preserve"> MEZIERE FRANCK</t>
  </si>
  <si>
    <t xml:space="preserve"> DUBREUCQ CLAIRE MARIE</t>
  </si>
  <si>
    <t xml:space="preserve"> BOETARD JACQUES</t>
  </si>
  <si>
    <t xml:space="preserve"> LEFEVRE CHRISTOPHE</t>
  </si>
  <si>
    <t xml:space="preserve"> AUBRY ALAN</t>
  </si>
  <si>
    <t xml:space="preserve"> JACOB CORENTIN</t>
  </si>
  <si>
    <t xml:space="preserve"> CN BAUDEN</t>
  </si>
  <si>
    <t xml:space="preserve"> YC CHALON </t>
  </si>
  <si>
    <t xml:space="preserve"> CN CROISETTE</t>
  </si>
  <si>
    <t xml:space="preserve"> CV LA FLECHE</t>
  </si>
  <si>
    <t xml:space="preserve"> EV DE MARCON </t>
  </si>
  <si>
    <t xml:space="preserve"> NC MONTARGIS </t>
  </si>
  <si>
    <t xml:space="preserve"> CN CLAOUEY </t>
  </si>
  <si>
    <t xml:space="preserve"> CYV PARELOUP </t>
  </si>
  <si>
    <t xml:space="preserve"> CV THOUX ST-CRICQ </t>
  </si>
  <si>
    <t xml:space="preserve"> CV CAZAUX LAC </t>
  </si>
  <si>
    <t xml:space="preserve"> CV ARCACHON </t>
  </si>
  <si>
    <t xml:space="preserve"> CN VAL DE SARTHE </t>
  </si>
  <si>
    <t xml:space="preserve"> CN PAYS DROUAIS </t>
  </si>
  <si>
    <t xml:space="preserve"> CN LORRAIN </t>
  </si>
  <si>
    <t xml:space="preserve"> CN CROISETTE </t>
  </si>
  <si>
    <t xml:space="preserve"> CN BISCARROSSE OLYM </t>
  </si>
  <si>
    <t xml:space="preserve"> SNO NANTES </t>
  </si>
  <si>
    <t xml:space="preserve"> YC CANNES</t>
  </si>
  <si>
    <t xml:space="preserve"> YC V ICHY</t>
  </si>
  <si>
    <t xml:space="preserve"> LEBRUN VALERIAN</t>
  </si>
  <si>
    <t xml:space="preserve"> ALBINET MATTHUS</t>
  </si>
  <si>
    <t xml:space="preserve"> BARRE DIMITRI</t>
  </si>
  <si>
    <t xml:space="preserve"> BLAESY ANTOINE</t>
  </si>
  <si>
    <t xml:space="preserve"> CLAVEAU GERALDINE</t>
  </si>
  <si>
    <t xml:space="preserve"> DUPIN DENIS</t>
  </si>
  <si>
    <t xml:space="preserve"> JACOBS PAUL</t>
  </si>
  <si>
    <t xml:space="preserve"> JEANNINGROS QUENTIN</t>
  </si>
  <si>
    <t xml:space="preserve"> LABBEY ARTHUR</t>
  </si>
  <si>
    <t xml:space="preserve"> LALANCE OLIVIER</t>
  </si>
  <si>
    <t xml:space="preserve"> MARCQ VINCENT</t>
  </si>
  <si>
    <t xml:space="preserve"> MERCIPINETTI PASCAL</t>
  </si>
  <si>
    <t xml:space="preserve"> MONER ROBERT</t>
  </si>
  <si>
    <t xml:space="preserve"> POILLOT CHRISTOPHER</t>
  </si>
  <si>
    <t xml:space="preserve"> SALTIER LEO</t>
  </si>
  <si>
    <t xml:space="preserve"> TOGNACCA ELIO</t>
  </si>
  <si>
    <t xml:space="preserve"> VANDAME CAROLINE</t>
  </si>
  <si>
    <t xml:space="preserve"> CV ST AUBIN ELBEUF</t>
  </si>
  <si>
    <t xml:space="preserve"> SN MADINE</t>
  </si>
  <si>
    <t xml:space="preserve"> CYV GRAND LARGE</t>
  </si>
  <si>
    <t xml:space="preserve"> SNOS VOILE</t>
  </si>
  <si>
    <t>Selection Monde</t>
  </si>
  <si>
    <t>Selection Jeune</t>
  </si>
  <si>
    <t xml:space="preserve"> CV R L</t>
  </si>
  <si>
    <t xml:space="preserve"> SR HAVRE</t>
  </si>
  <si>
    <t xml:space="preserve"> RAVIER JOHAN</t>
  </si>
  <si>
    <t xml:space="preserve"> SAINTY ENZO</t>
  </si>
  <si>
    <t xml:space="preserve"> CANNES JEUNESSE</t>
  </si>
  <si>
    <t xml:space="preserve"> AMRA</t>
  </si>
  <si>
    <t xml:space="preserve"> TUAILLON ERIC</t>
  </si>
  <si>
    <t xml:space="preserve"> DUBOIS MATHIEU</t>
  </si>
  <si>
    <t xml:space="preserve"> URRUTTI HELENE</t>
  </si>
  <si>
    <t xml:space="preserve"> BOLLINGER PHILIPPE</t>
  </si>
  <si>
    <t xml:space="preserve"> PODER JULIEN</t>
  </si>
  <si>
    <t xml:space="preserve"> PEROIS JEAN PHILIPPE</t>
  </si>
  <si>
    <t xml:space="preserve"> BOULAIRE ROGER</t>
  </si>
  <si>
    <t xml:space="preserve"> GABORIAUD LOIC</t>
  </si>
  <si>
    <t xml:space="preserve"> CN ARRADON</t>
  </si>
  <si>
    <t xml:space="preserve"> LEDOUX ARNAUD</t>
  </si>
  <si>
    <t xml:space="preserve"> BN de SCIEZ</t>
  </si>
  <si>
    <t xml:space="preserve"> MEILHAC-HANOTEAU ANNE</t>
  </si>
  <si>
    <t xml:space="preserve"> ASPPT MARSEILLE</t>
  </si>
  <si>
    <t xml:space="preserve"> GRIBOVAL CLEMENT</t>
  </si>
  <si>
    <t xml:space="preserve"> AROUX MARTIN</t>
  </si>
  <si>
    <t>Candidat Monde</t>
  </si>
  <si>
    <t>Candidat Jeune</t>
  </si>
  <si>
    <t xml:space="preserve"> AVITE AURELIEN</t>
  </si>
  <si>
    <t> RICHARD CYRIL </t>
  </si>
  <si>
    <t> C V ARCACHON </t>
  </si>
  <si>
    <t> M </t>
  </si>
  <si>
    <t>5 </t>
  </si>
  <si>
    <t>14 </t>
  </si>
  <si>
    <t>17 </t>
  </si>
  <si>
    <t> C. N. CLAOUEY </t>
  </si>
  <si>
    <t>18 </t>
  </si>
  <si>
    <t> F </t>
  </si>
  <si>
    <t>21 </t>
  </si>
  <si>
    <t xml:space="preserve"> TESTE HUGO</t>
  </si>
  <si>
    <t xml:space="preserve"> SEROT PATRICK</t>
  </si>
  <si>
    <t xml:space="preserve"> ROUSSEL YANN</t>
  </si>
  <si>
    <t> CN Sainte-Maxime </t>
  </si>
  <si>
    <t>2 </t>
  </si>
  <si>
    <t>3 </t>
  </si>
  <si>
    <t> C N CROISETTE </t>
  </si>
  <si>
    <t>6 </t>
  </si>
  <si>
    <t>8 </t>
  </si>
  <si>
    <t>10 </t>
  </si>
  <si>
    <t>11 </t>
  </si>
  <si>
    <t>13 </t>
  </si>
  <si>
    <t xml:space="preserve"> FABRE DIDIER</t>
  </si>
  <si>
    <t xml:space="preserve"> POIDEVIN NICOLAS</t>
  </si>
  <si>
    <t xml:space="preserve"> MARTINEZ BASTIEN</t>
  </si>
  <si>
    <t xml:space="preserve"> BN3F</t>
  </si>
  <si>
    <t> 892 </t>
  </si>
  <si>
    <t> 1263098C </t>
  </si>
  <si>
    <t> SESSEGOLO FLAVIO  </t>
  </si>
  <si>
    <t xml:space="preserve"> RAGEUL SABINE</t>
  </si>
  <si>
    <t xml:space="preserve"> BONNEAU LAURE-ANNE</t>
  </si>
  <si>
    <t xml:space="preserve"> HARTOUT FLORE</t>
  </si>
  <si>
    <t xml:space="preserve"> SESSEGOLO FLAVIO</t>
  </si>
  <si>
    <t xml:space="preserve"> GUERRY RONAN</t>
  </si>
  <si>
    <t xml:space="preserve"> AROUX ALEXIS</t>
  </si>
  <si>
    <t xml:space="preserve"> LORIEUX JEAN</t>
  </si>
  <si>
    <t xml:space="preserve"> QUINIO GUILLAUME</t>
  </si>
  <si>
    <t xml:space="preserve"> CVRL</t>
  </si>
  <si>
    <t xml:space="preserve"> SR ANTIBES</t>
  </si>
  <si>
    <t xml:space="preserve"> PHAM HUGO</t>
  </si>
  <si>
    <t xml:space="preserve"> CV TOURRAINE</t>
  </si>
  <si>
    <t xml:space="preserve"> OTAL FLORA</t>
  </si>
  <si>
    <t>7 </t>
  </si>
  <si>
    <t>19 </t>
  </si>
  <si>
    <t>4 </t>
  </si>
  <si>
    <t>9 </t>
  </si>
  <si>
    <t>12 </t>
  </si>
  <si>
    <t>15 </t>
  </si>
  <si>
    <t>16 </t>
  </si>
  <si>
    <t>20 </t>
  </si>
  <si>
    <t>22 </t>
  </si>
  <si>
    <t xml:space="preserve"> PACAUD MATISSE</t>
  </si>
  <si>
    <t xml:space="preserve"> AVITE GAUTHIER</t>
  </si>
  <si>
    <t xml:space="preserve"> ZIELINSKI ANTONI</t>
  </si>
  <si>
    <t xml:space="preserve"> ZIELINSKI JAN-JAKUB</t>
  </si>
  <si>
    <t xml:space="preserve"> QUINIO JULIE</t>
  </si>
  <si>
    <t xml:space="preserve"> FABAS NOEMIE</t>
  </si>
  <si>
    <r>
      <t xml:space="preserve"> </t>
    </r>
    <r>
      <rPr>
        <sz val="10"/>
        <rFont val="Verdana"/>
      </rPr>
      <t>FOSSE NATHAN</t>
    </r>
  </si>
  <si>
    <t xml:space="preserve"> HERMIEU JEAN PHILIPPE</t>
  </si>
  <si>
    <t xml:space="preserve"> FOSSE HUGO</t>
  </si>
  <si>
    <t xml:space="preserve"> ACHARD CLEMENT</t>
  </si>
  <si>
    <t xml:space="preserve"> BOETON MATTHIEU</t>
  </si>
  <si>
    <t xml:space="preserve"> DELEAGE STEPHANE</t>
  </si>
  <si>
    <t xml:space="preserve"> DOLLFUS FLORENCE</t>
  </si>
  <si>
    <t xml:space="preserve"> DOSSER MORGANE</t>
  </si>
  <si>
    <t xml:space="preserve"> GALLICHAN JACQUES</t>
  </si>
  <si>
    <t xml:space="preserve"> GARVEY LIAM</t>
  </si>
  <si>
    <t xml:space="preserve"> GUEGAN PIERRE</t>
  </si>
  <si>
    <t xml:space="preserve"> JORNET DORIAN</t>
  </si>
  <si>
    <t xml:space="preserve"> LABBEY ALICE</t>
  </si>
  <si>
    <t xml:space="preserve"> LANDRA HUGO</t>
  </si>
  <si>
    <t xml:space="preserve"> SAUMUR PATRICE</t>
  </si>
  <si>
    <t xml:space="preserve"> CV CENTRE</t>
  </si>
  <si>
    <t xml:space="preserve"> SIMONNOT CHRISTIAN</t>
  </si>
  <si>
    <t>58 </t>
  </si>
  <si>
    <t xml:space="preserve"> YC TOULON</t>
  </si>
  <si>
    <t xml:space="preserve"> DUFOUR-LAMARTINE ALEXIS</t>
  </si>
  <si>
    <t xml:space="preserve"> VILLAR REMY</t>
  </si>
  <si>
    <t xml:space="preserve"> DEROUET IRIS</t>
  </si>
  <si>
    <t xml:space="preserve"> LE HELLEY- SALOMON</t>
  </si>
  <si>
    <t> 1369354L </t>
  </si>
  <si>
    <t> GRAND RAPHAËL </t>
  </si>
  <si>
    <t>75 </t>
  </si>
  <si>
    <t xml:space="preserve"> BLANCHARD PIERRE</t>
  </si>
  <si>
    <t xml:space="preserve"> DARGES FLORENT</t>
  </si>
  <si>
    <t xml:space="preserve"> SNVV</t>
  </si>
  <si>
    <t xml:space="preserve"> MARCQ BRICE</t>
  </si>
  <si>
    <t xml:space="preserve"> PAUVERT ERWAN</t>
  </si>
  <si>
    <t xml:space="preserve"> PEYROUTET ALEXIS</t>
  </si>
  <si>
    <t xml:space="preserve"> TECHENEY LEO</t>
  </si>
  <si>
    <t xml:space="preserve"> SR ROCHELAISES</t>
  </si>
  <si>
    <t xml:space="preserve"> LE GUELLEC YVES </t>
  </si>
  <si>
    <t xml:space="preserve"> GRAND RAPHAEL</t>
  </si>
  <si>
    <t xml:space="preserve"> ULTSCH NADINE</t>
  </si>
  <si>
    <t xml:space="preserve"> FOSSE GUILHEM</t>
  </si>
  <si>
    <t xml:space="preserve"> HARDY AUBOURG MALO</t>
  </si>
  <si>
    <t xml:space="preserve"> GERRY ROMAN</t>
  </si>
  <si>
    <t xml:space="preserve"> DESCHAMP VALENTIN</t>
  </si>
  <si>
    <t xml:space="preserve"> BIHOREAU PHILIPPE</t>
  </si>
  <si>
    <t xml:space="preserve"> COROLLER FRANCOIS</t>
  </si>
  <si>
    <t xml:space="preserve"> VUAILLAT FANNY</t>
  </si>
  <si>
    <t xml:space="preserve"> CAMPION OLIVIA</t>
  </si>
  <si>
    <t xml:space="preserve"> MAQUENNEHAN JEHANE</t>
  </si>
  <si>
    <t xml:space="preserve"> DEBOUZY ROSE</t>
  </si>
  <si>
    <t xml:space="preserve"> TRAN MANH SUNG OLIVIER</t>
  </si>
  <si>
    <t xml:space="preserve"> TESTE ALAIN</t>
  </si>
  <si>
    <t xml:space="preserve"> DURRET NICOLAS</t>
  </si>
  <si>
    <t xml:space="preserve"> LANDRA FABRICE</t>
  </si>
  <si>
    <t xml:space="preserve"> POURTALLIER COLIN</t>
  </si>
  <si>
    <t xml:space="preserve"> ROUAUD TITOUAN</t>
  </si>
  <si>
    <t xml:space="preserve"> CERFEUILLET FABRICE</t>
  </si>
  <si>
    <t xml:space="preserve"> LAURENT EMEREIC</t>
  </si>
  <si>
    <t xml:space="preserve"> JONCHERAY TOM</t>
  </si>
  <si>
    <t xml:space="preserve"> CRUETTE JEAN FRANCOIS </t>
  </si>
  <si>
    <t xml:space="preserve"> FREBAULT JEAN JACQUES </t>
  </si>
  <si>
    <t xml:space="preserve"> TECHENEY JULES</t>
  </si>
  <si>
    <t xml:space="preserve"> MOISSON XAVIER</t>
  </si>
  <si>
    <t xml:space="preserve"> AS CHEMINOTS ROCHELLE</t>
  </si>
  <si>
    <t xml:space="preserve"> HEYMANS OLIVIER</t>
  </si>
  <si>
    <t xml:space="preserve"> GUEGUEN LISE</t>
  </si>
  <si>
    <t xml:space="preserve"> ALLAIN JEROME</t>
  </si>
  <si>
    <t xml:space="preserve"> YC VAL ANDRE</t>
  </si>
  <si>
    <t xml:space="preserve"> MAINIL ULYSSE</t>
  </si>
  <si>
    <t xml:space="preserve"> ST GEORGES VOILES</t>
  </si>
  <si>
    <t xml:space="preserve"> BINET ROMANE</t>
  </si>
  <si>
    <t xml:space="preserve"> S N P H</t>
  </si>
  <si>
    <t xml:space="preserve"> DURAND JEAN PIERRE</t>
  </si>
  <si>
    <t xml:space="preserve"> BERTOLD SOFIANE</t>
  </si>
  <si>
    <t xml:space="preserve"> LACOSTE LAURE</t>
  </si>
  <si>
    <t xml:space="preserve"> CV PYLA</t>
  </si>
  <si>
    <t xml:space="preserve"> DE KAT JEANNE</t>
  </si>
  <si>
    <t xml:space="preserve"> CV SANGUINET</t>
  </si>
  <si>
    <t xml:space="preserve"> SIMON MATHIEU</t>
  </si>
  <si>
    <t xml:space="preserve"> DEVOS DANIEL</t>
  </si>
  <si>
    <t xml:space="preserve"> GALLICHAN ROSE</t>
  </si>
  <si>
    <t xml:space="preserve"> CERFEUILLET TITOUAN</t>
  </si>
  <si>
    <t xml:space="preserve"> SILLY DANIEL</t>
  </si>
  <si>
    <t xml:space="preserve"> JONCHERAY LOU</t>
  </si>
  <si>
    <t xml:space="preserve"> CORBIERES CLAIRE</t>
  </si>
  <si>
    <t xml:space="preserve"> CORBIERES CHRISTOPHE</t>
  </si>
  <si>
    <t xml:space="preserve"> POURTALLIER ODILE</t>
  </si>
  <si>
    <t xml:space="preserve"> ETTELT TIM</t>
  </si>
  <si>
    <t xml:space="preserve"> TETAUD GASPARD</t>
  </si>
  <si>
    <t xml:space="preserve"> DANTI ALEXANDRE</t>
  </si>
  <si>
    <t xml:space="preserve"> DAUTZENBERG HERMINE</t>
  </si>
  <si>
    <t xml:space="preserve"> FAFIOTTE PIERRE</t>
  </si>
  <si>
    <t xml:space="preserve"> NADAU INES</t>
  </si>
  <si>
    <t xml:space="preserve"> SCHMIDLIN LEILOU</t>
  </si>
  <si>
    <t xml:space="preserve"> ASCE VOILES ESPAR</t>
  </si>
  <si>
    <t> 112 </t>
  </si>
  <si>
    <t> 0544990Y </t>
  </si>
  <si>
    <t>S2  </t>
  </si>
  <si>
    <t>47 </t>
  </si>
  <si>
    <t> (1, 2, 15, 1, 3, 1, 1, 1, 1, 15, 7, 14) </t>
  </si>
  <si>
    <t>S4  </t>
  </si>
  <si>
    <t>S5  </t>
  </si>
  <si>
    <t> 0010826C </t>
  </si>
  <si>
    <t> LALANCE OLIVIER </t>
  </si>
  <si>
    <t> CV BOUCLES SEINE </t>
  </si>
  <si>
    <t> 20 </t>
  </si>
  <si>
    <t>S3  </t>
  </si>
  <si>
    <t> (10, 12, 5, 6, 8, 4, 6, 5, 4, 9, UFD, 6) </t>
  </si>
  <si>
    <t>S1  </t>
  </si>
  <si>
    <t> 304 </t>
  </si>
  <si>
    <t>C  </t>
  </si>
  <si>
    <t> 1098437F </t>
  </si>
  <si>
    <t> Yacht Club de CHALON </t>
  </si>
  <si>
    <t> 156 </t>
  </si>
  <si>
    <t>133 </t>
  </si>
  <si>
    <t> (17, 16, 9, 11, 13, 8, 9, 7, 13, 19, 11, 29) </t>
  </si>
  <si>
    <t> 0187215R </t>
  </si>
  <si>
    <t> GUILLAUMIN JEAN FRANCOIS </t>
  </si>
  <si>
    <t> C N PAYS DROUAIS </t>
  </si>
  <si>
    <t> 21 </t>
  </si>
  <si>
    <t>M  </t>
  </si>
  <si>
    <t>V  </t>
  </si>
  <si>
    <t>J  </t>
  </si>
  <si>
    <t>1 </t>
  </si>
  <si>
    <t> 1334115D </t>
  </si>
  <si>
    <t> ZIELINSKI ANTONI </t>
  </si>
  <si>
    <t> 1410959Z </t>
  </si>
  <si>
    <t> DUPARC ALEXIS </t>
  </si>
  <si>
    <t>23 </t>
  </si>
  <si>
    <t>24 </t>
  </si>
  <si>
    <t xml:space="preserve"> DUPARC ALEXIS</t>
  </si>
  <si>
    <t xml:space="preserve"> DUPARC THOMAS</t>
  </si>
  <si>
    <t xml:space="preserve"> DUPARC ERIC</t>
  </si>
  <si>
    <t>Belgique</t>
  </si>
  <si>
    <t> 1429141P </t>
  </si>
  <si>
    <t> MORET GOEMAN LOUISE </t>
  </si>
  <si>
    <t xml:space="preserve"> NAIZOT FREDERIC</t>
  </si>
  <si>
    <t xml:space="preserve"> ABC VOILE</t>
  </si>
  <si>
    <t xml:space="preserve"> WAQUET MARIE</t>
  </si>
  <si>
    <t xml:space="preserve"> GUILLON PAUL</t>
  </si>
  <si>
    <t xml:space="preserve"> GRAND JEAN-PHILIPPE</t>
  </si>
  <si>
    <t xml:space="preserve"> FOSSE DIDIER</t>
  </si>
  <si>
    <t> 05 </t>
  </si>
  <si>
    <t> 0344257B </t>
  </si>
  <si>
    <t> GUEGUEN LISE </t>
  </si>
  <si>
    <t> S N O NANTES </t>
  </si>
  <si>
    <t> 07 </t>
  </si>
  <si>
    <t>29 </t>
  </si>
  <si>
    <t> C N RENNES </t>
  </si>
  <si>
    <t>43 </t>
  </si>
  <si>
    <t xml:space="preserve"> SR DOUARNENEZ</t>
  </si>
  <si>
    <t xml:space="preserve"> DAYOT DAMIEN</t>
  </si>
  <si>
    <t xml:space="preserve"> CN RENNES</t>
  </si>
  <si>
    <t xml:space="preserve"> GUILLOUX CHAMPDOYSEAU BATISPTE</t>
  </si>
  <si>
    <t xml:space="preserve"> FITAMANT MURIEL</t>
  </si>
  <si>
    <t xml:space="preserve"> BREST BRETAGNE</t>
  </si>
  <si>
    <t xml:space="preserve"> SN BAIE ST MALO</t>
  </si>
  <si>
    <t xml:space="preserve"> SCOAZEC GUILLAUME</t>
  </si>
  <si>
    <t xml:space="preserve"> ALLILAIRE JEAN PHILIPPE</t>
  </si>
  <si>
    <t xml:space="preserve"> BRETECHE GILLES</t>
  </si>
  <si>
    <t xml:space="preserve"> BERRY THOMAS</t>
  </si>
  <si>
    <t xml:space="preserve"> ASPPT ORLEANS</t>
  </si>
  <si>
    <t xml:space="preserve"> MORET GOEMAN LOUISE</t>
  </si>
  <si>
    <t xml:space="preserve"> FOSSE PHILEAS</t>
  </si>
  <si>
    <t xml:space="preserve"> DARCHEN PHILIPPE</t>
  </si>
  <si>
    <t> 0947156W </t>
  </si>
  <si>
    <t> CORBIERES CHRISTOPHE </t>
  </si>
  <si>
    <t> 1193698L </t>
  </si>
  <si>
    <t> ETTELT TIM </t>
  </si>
  <si>
    <t> 0022249B </t>
  </si>
  <si>
    <t> LE ROUX JEAN PIERRE </t>
  </si>
  <si>
    <t>99 </t>
  </si>
  <si>
    <t> 1037225T </t>
  </si>
  <si>
    <t> GUEGAN PIERRE </t>
  </si>
  <si>
    <t> 1390430Q </t>
  </si>
  <si>
    <t> FRECHETTE LOUIS </t>
  </si>
  <si>
    <t> 1374237X </t>
  </si>
  <si>
    <t> GUEGAN ANNAELLE </t>
  </si>
  <si>
    <t xml:space="preserve"> DANESI PASCALE</t>
  </si>
  <si>
    <t xml:space="preserve"> FRECHETTE LOUIS</t>
  </si>
  <si>
    <t xml:space="preserve"> GUEGAN ANNAELLE</t>
  </si>
  <si>
    <t xml:space="preserve"> LAHAYE BARTHOLOME</t>
  </si>
  <si>
    <t xml:space="preserve"> PIOU Gaspard</t>
  </si>
  <si>
    <t xml:space="preserve"> LE ROUX JEAN PIERRE</t>
  </si>
  <si>
    <t xml:space="preserve"> JACQUEMETTON GABRIEL</t>
  </si>
  <si>
    <t>31 </t>
  </si>
  <si>
    <t>52 </t>
  </si>
  <si>
    <t>62 </t>
  </si>
  <si>
    <t>25 </t>
  </si>
  <si>
    <t>26 </t>
  </si>
  <si>
    <t> 1365353T </t>
  </si>
  <si>
    <t> FOSSE GUILHEM </t>
  </si>
  <si>
    <t>28 </t>
  </si>
  <si>
    <t>30 </t>
  </si>
  <si>
    <t>37 </t>
  </si>
  <si>
    <t> 0460614G </t>
  </si>
  <si>
    <t> GORON NICOLAS </t>
  </si>
  <si>
    <t> 0000057K </t>
  </si>
  <si>
    <t> POURTALLIER ODILE </t>
  </si>
  <si>
    <t>54 </t>
  </si>
  <si>
    <t> 1392794C </t>
  </si>
  <si>
    <t> FOSSE PHILEAS </t>
  </si>
  <si>
    <t>DNA </t>
  </si>
  <si>
    <t xml:space="preserve"> MIGNOT LOHAN</t>
  </si>
  <si>
    <t xml:space="preserve"> QUINIO ANTOINE</t>
  </si>
  <si>
    <t xml:space="preserve"> FROSSARD GABRIEL</t>
  </si>
  <si>
    <t xml:space="preserve"> GORON NICOLAS</t>
  </si>
  <si>
    <t xml:space="preserve"> JUIN FRANCK</t>
  </si>
  <si>
    <t xml:space="preserve"> JANITOR HERVE</t>
  </si>
  <si>
    <t xml:space="preserve"> ASPTT LA ROCHELLe</t>
  </si>
  <si>
    <t xml:space="preserve"> MAUTIN ELIOTT</t>
  </si>
  <si>
    <t> S R TERENEZ </t>
  </si>
  <si>
    <t xml:space="preserve"> MARCQ ANTOINE</t>
  </si>
  <si>
    <t xml:space="preserve"> PATAT GERALDINE</t>
  </si>
  <si>
    <t xml:space="preserve"> HARDOUIN DELEUZE BORIS</t>
  </si>
  <si>
    <t xml:space="preserve"> S R HAVRE</t>
  </si>
  <si>
    <t xml:space="preserve"> COADOU GILLES</t>
  </si>
  <si>
    <t xml:space="preserve"> LE MORVAN BASTIAN</t>
  </si>
  <si>
    <t xml:space="preserve"> SN LARMOR PLAGE</t>
  </si>
  <si>
    <t xml:space="preserve"> AZAMBOURG FRANCOIS</t>
  </si>
  <si>
    <t xml:space="preserve"> GENEST DAVID</t>
  </si>
  <si>
    <t> 0987930U </t>
  </si>
  <si>
    <t> HOLLIER CEDRIC </t>
  </si>
  <si>
    <t> 1424713B </t>
  </si>
  <si>
    <t> HOLLIER OSCAR </t>
  </si>
  <si>
    <t xml:space="preserve"> HOLLIER CEDRIC</t>
  </si>
  <si>
    <t xml:space="preserve"> HOLLIER OSCAR</t>
  </si>
  <si>
    <t> YCPR </t>
  </si>
  <si>
    <t> 1368020W </t>
  </si>
  <si>
    <t> SCHMIDLIN LEILOU </t>
  </si>
  <si>
    <t> 1439078Q </t>
  </si>
  <si>
    <t> VIAL ASTRID </t>
  </si>
  <si>
    <t xml:space="preserve"> YCPR</t>
  </si>
  <si>
    <t xml:space="preserve"> CORBIERES MORGAN</t>
  </si>
  <si>
    <t xml:space="preserve"> SN BANDOL</t>
  </si>
  <si>
    <t xml:space="preserve"> BELLALOUM MARINE</t>
  </si>
  <si>
    <t xml:space="preserve"> VIAL ASTRID</t>
  </si>
  <si>
    <t xml:space="preserve"> SCOTTO DI FASANO SEBASTIEN</t>
  </si>
  <si>
    <t xml:space="preserve"> SN TERENEZ</t>
  </si>
  <si>
    <t xml:space="preserve"> BEBEN ZOE </t>
  </si>
  <si>
    <t xml:space="preserve"> DE KERGARIOU ALICE</t>
  </si>
  <si>
    <t xml:space="preserve"> BRENNEIS PASCAL</t>
  </si>
  <si>
    <t xml:space="preserve"> DE PANNEMAECKER SIMON</t>
  </si>
  <si>
    <t xml:space="preserve"> CASTELLO ALAIN</t>
  </si>
  <si>
    <t xml:space="preserve"> SECOUSSE PAUL</t>
  </si>
  <si>
    <t xml:space="preserve"> GOT CLAUDE</t>
  </si>
  <si>
    <t xml:space="preserve"> CN CANET PERPIGNAN</t>
  </si>
  <si>
    <t xml:space="preserve"> BANNIER MATHIEU ANNE CECILE</t>
  </si>
  <si>
    <t xml:space="preserve"> SECOUSSE TIMOTHEE</t>
  </si>
  <si>
    <t xml:space="preserve"> GRAND EMILIEN</t>
  </si>
  <si>
    <t xml:space="preserve"> ALEXANDRE MELVIN </t>
  </si>
  <si>
    <t xml:space="preserve"> CV HOURTIN MEDOC</t>
  </si>
  <si>
    <t xml:space="preserve"> SR TERENEZ</t>
  </si>
  <si>
    <t xml:space="preserve"> YCPR </t>
  </si>
  <si>
    <t xml:space="preserve"> KUPFERMUNZ JULIEN</t>
  </si>
  <si>
    <t xml:space="preserve"> PIERRE JEAN CLAUDE</t>
  </si>
  <si>
    <t>IL Mars</t>
  </si>
  <si>
    <t xml:space="preserve"> MOUGET ANNE</t>
  </si>
  <si>
    <t xml:space="preserve"> CN ST CAST</t>
  </si>
  <si>
    <t xml:space="preserve"> RUDOWKI VIRGINE</t>
  </si>
  <si>
    <t xml:space="preserve"> GOUOT CLEMENT</t>
  </si>
  <si>
    <t xml:space="preserve"> LA ROCHELLE NAUTIQUE</t>
  </si>
  <si>
    <t xml:space="preserve"> CORBEL FLORIAN</t>
  </si>
  <si>
    <t xml:space="preserve"> CVL L'ABER WRAC'H</t>
  </si>
  <si>
    <t xml:space="preserve"> SALOMON ELIOTT</t>
  </si>
  <si>
    <t xml:space="preserve"> PARIS FRANCOIS</t>
  </si>
  <si>
    <t xml:space="preserve"> BELLIARD JEAN MANUEL</t>
  </si>
  <si>
    <t xml:space="preserve"> CS MONTERELAIS</t>
  </si>
  <si>
    <t xml:space="preserve"> MORALES MAXIME</t>
  </si>
  <si>
    <t xml:space="preserve"> SADOC CHRISTIAN</t>
  </si>
  <si>
    <t xml:space="preserve"> GOUX ALAIN</t>
  </si>
  <si>
    <t>Classement National 2023</t>
  </si>
  <si>
    <t>Espagne</t>
  </si>
  <si>
    <t>Estratit</t>
  </si>
  <si>
    <t>GOT Claude Pierre</t>
  </si>
  <si>
    <t>CNCP</t>
  </si>
  <si>
    <t>Le Roux Jean Pierre</t>
  </si>
  <si>
    <t>BRENEIS PASCAL</t>
  </si>
  <si>
    <t>Belgique /Espagne</t>
  </si>
  <si>
    <t xml:space="preserve">Canet en Roussillon </t>
  </si>
  <si>
    <t>Cannes Noel</t>
  </si>
  <si>
    <t> 0055170U </t>
  </si>
  <si>
    <t> DUPIN DENIS </t>
  </si>
  <si>
    <t> (7, 1, 2, 1) </t>
  </si>
  <si>
    <t> - </t>
  </si>
  <si>
    <t> (1, 3, 1, 6) </t>
  </si>
  <si>
    <t> 0347602L </t>
  </si>
  <si>
    <t> POIDEVIN NICOLAS </t>
  </si>
  <si>
    <t> (4, 2, 4, 2) </t>
  </si>
  <si>
    <t> (2, 5, 3, 4) </t>
  </si>
  <si>
    <t> (3, 4, 7, 5) </t>
  </si>
  <si>
    <t> (5, 6, 5, 3) </t>
  </si>
  <si>
    <t> (6, 7, 9, 9) </t>
  </si>
  <si>
    <t> (10, 8, 8, 8) </t>
  </si>
  <si>
    <t> (12, 9, 6, 11) </t>
  </si>
  <si>
    <t> (9, 10, 10, 7) </t>
  </si>
  <si>
    <t> 1352450C </t>
  </si>
  <si>
    <t> FLOCH ANNA </t>
  </si>
  <si>
    <t> S R ANTIBES </t>
  </si>
  <si>
    <t>36 </t>
  </si>
  <si>
    <t> (18, 11, 15, 10) </t>
  </si>
  <si>
    <t> 1383975R </t>
  </si>
  <si>
    <t> KELLY CHARLES </t>
  </si>
  <si>
    <t> (13, 12, 13, 12) </t>
  </si>
  <si>
    <t>38 </t>
  </si>
  <si>
    <t> (14, 15, 11, 13) </t>
  </si>
  <si>
    <t> 1357492E </t>
  </si>
  <si>
    <t> MARTIN GAUTIER </t>
  </si>
  <si>
    <t>39 </t>
  </si>
  <si>
    <t> (11, 14, 14, 14) </t>
  </si>
  <si>
    <t>40 </t>
  </si>
  <si>
    <t> (8, 21, 16, 16) </t>
  </si>
  <si>
    <t> 1485499V </t>
  </si>
  <si>
    <t> MARTIN LAWRENCE </t>
  </si>
  <si>
    <t> (19, 13, 12, 15) </t>
  </si>
  <si>
    <t>50 </t>
  </si>
  <si>
    <t> (15, 18, 21, 17) </t>
  </si>
  <si>
    <t> 1425053F </t>
  </si>
  <si>
    <t> SIGURET-RATTI CAMILLE </t>
  </si>
  <si>
    <t> (21, 16, 18, 18) </t>
  </si>
  <si>
    <t> 1439013X </t>
  </si>
  <si>
    <t> COCOGNE ROSE </t>
  </si>
  <si>
    <t> VOILES ST-CASSIEN </t>
  </si>
  <si>
    <t> (16, 19, 19, 20) </t>
  </si>
  <si>
    <t> 1482878Q </t>
  </si>
  <si>
    <t> MASSA RAPHAËL </t>
  </si>
  <si>
    <t> (20, 17, 17, 21) </t>
  </si>
  <si>
    <t> 1425776J </t>
  </si>
  <si>
    <t> DUMONT MIRABELLE </t>
  </si>
  <si>
    <t> MER ET MONTAGNE </t>
  </si>
  <si>
    <t>56 </t>
  </si>
  <si>
    <t> (17, 20, 20, 19) </t>
  </si>
  <si>
    <t>69 </t>
  </si>
  <si>
    <t> (DNF, DNF, DNF, DNF) </t>
  </si>
  <si>
    <t> (1, 1, 1, 2, 2, 2) </t>
  </si>
  <si>
    <t> 0667114L </t>
  </si>
  <si>
    <t> CANAC ALAIN </t>
  </si>
  <si>
    <t> (4, 2, 5, 1, 1, 1) </t>
  </si>
  <si>
    <t> (3, 6, 8, 3, 3, 13) </t>
  </si>
  <si>
    <t> 0077619D </t>
  </si>
  <si>
    <t> LEVIONNOIS VINCENT </t>
  </si>
  <si>
    <t> A D G F JULLOUVILLE </t>
  </si>
  <si>
    <t> (7, 3, 2, 12, 6, 6) </t>
  </si>
  <si>
    <t> 0567257T </t>
  </si>
  <si>
    <t> LEDOUX ARNAUD </t>
  </si>
  <si>
    <t> B N DE SCIEZ </t>
  </si>
  <si>
    <t> 333 </t>
  </si>
  <si>
    <t> (5, 8, 3, BFD, 4, 11) </t>
  </si>
  <si>
    <t> 0222002C </t>
  </si>
  <si>
    <t> ALLILAIRE JEAN-PHILIPPE </t>
  </si>
  <si>
    <t>34 </t>
  </si>
  <si>
    <t> (2, 7, 7, 8, 10, BFD) </t>
  </si>
  <si>
    <t> 1031819M </t>
  </si>
  <si>
    <t> CROUE MARTIN </t>
  </si>
  <si>
    <t> YC PORT MANECH </t>
  </si>
  <si>
    <t> (14, 4, BFD, 5, 9, 5) </t>
  </si>
  <si>
    <t> (10, 12, 6, 4, 7, 15) </t>
  </si>
  <si>
    <t> (17, 10, 9, 6, 11, 7) </t>
  </si>
  <si>
    <t> (8, 9, 10, 10, 15, 10) </t>
  </si>
  <si>
    <t> 0425653P </t>
  </si>
  <si>
    <t> DARROUX PERRINE </t>
  </si>
  <si>
    <t> (12, 22, 13, 9, 8, 16) </t>
  </si>
  <si>
    <t> (16, 19, 11, BFD, 12, 4) </t>
  </si>
  <si>
    <t> 0205609B </t>
  </si>
  <si>
    <t> DE KERGARIOU ALICE </t>
  </si>
  <si>
    <t>65 </t>
  </si>
  <si>
    <t> (11, 16, DNS, 15, 14, 9) </t>
  </si>
  <si>
    <t> 0001109F </t>
  </si>
  <si>
    <t> FREBAULT JEAN JACQUES </t>
  </si>
  <si>
    <t>68 </t>
  </si>
  <si>
    <t> (19, 11, 12, 14, 25, 12) </t>
  </si>
  <si>
    <t> 1446698C </t>
  </si>
  <si>
    <t> LACHAMBRE LUBIN </t>
  </si>
  <si>
    <t> (27, 20, 16, 18, 13, 8) </t>
  </si>
  <si>
    <t> 0008528J </t>
  </si>
  <si>
    <t> DE PANNEMAECKER BENOIT </t>
  </si>
  <si>
    <t>82 </t>
  </si>
  <si>
    <t> (23, 14, 15, 11, 24, 19) </t>
  </si>
  <si>
    <t>83 </t>
  </si>
  <si>
    <t> (6, 5, 4, BFD, DNS, DNS) </t>
  </si>
  <si>
    <t> 1151580N </t>
  </si>
  <si>
    <t> RISTORD DENIS </t>
  </si>
  <si>
    <t>84 </t>
  </si>
  <si>
    <t> (22, 13, 18, 19, 17, 17) </t>
  </si>
  <si>
    <t> 1397915M </t>
  </si>
  <si>
    <t> DE PANNEMAECKER SIMON </t>
  </si>
  <si>
    <t>87 </t>
  </si>
  <si>
    <t> (20, 17, 14, 17, 19, 24) </t>
  </si>
  <si>
    <t> 1405677X </t>
  </si>
  <si>
    <t> JANSSENS JEFF </t>
  </si>
  <si>
    <t>94 </t>
  </si>
  <si>
    <t> (18, 15, 20, 20, BFD, 21) </t>
  </si>
  <si>
    <t> (24, BFD, BFD, 7, 16, 18) </t>
  </si>
  <si>
    <t> 1255068N </t>
  </si>
  <si>
    <t> PEYROUTET ALEXIS </t>
  </si>
  <si>
    <t> (15, DNF, DNS, 16, 20, 14) </t>
  </si>
  <si>
    <t> 1368883V </t>
  </si>
  <si>
    <t> DEBOUZY ROSE </t>
  </si>
  <si>
    <t>106 </t>
  </si>
  <si>
    <t> (21, 18, 17, 24, 28, 26) </t>
  </si>
  <si>
    <t>110 </t>
  </si>
  <si>
    <t> (DNC, DNC, DNC, BFD, 5, 3) </t>
  </si>
  <si>
    <t> 1398217B </t>
  </si>
  <si>
    <t> GRAND EMILIEN </t>
  </si>
  <si>
    <t> (25, 23, 21, 21, 23, 22) </t>
  </si>
  <si>
    <t> 1111399H </t>
  </si>
  <si>
    <t> RISTORD ANAEL </t>
  </si>
  <si>
    <t> C N B P P </t>
  </si>
  <si>
    <t>116 </t>
  </si>
  <si>
    <t> (9, DNS, DNS, 13, 26, DNS) </t>
  </si>
  <si>
    <t>27 </t>
  </si>
  <si>
    <t> 1370404E </t>
  </si>
  <si>
    <t> BRIANE ALIX </t>
  </si>
  <si>
    <t> C N CASTELNAUDARY </t>
  </si>
  <si>
    <t> 124 </t>
  </si>
  <si>
    <t>122 </t>
  </si>
  <si>
    <t> (DNF, 21, 19, BFD, 21, 27) </t>
  </si>
  <si>
    <t> 1405676W </t>
  </si>
  <si>
    <t> JANSSENS JUUL </t>
  </si>
  <si>
    <t>124 </t>
  </si>
  <si>
    <t> (26, DNF, DNS, 23, 18, 23) </t>
  </si>
  <si>
    <t> 1062699D </t>
  </si>
  <si>
    <t> BANNIER MATHIEU ANNE CECILE </t>
  </si>
  <si>
    <t>137 </t>
  </si>
  <si>
    <t> (DNC, DNC, DNC, 22, 22, 25) </t>
  </si>
  <si>
    <t> 1432089K </t>
  </si>
  <si>
    <t> TESTE ALAIN </t>
  </si>
  <si>
    <t>140 </t>
  </si>
  <si>
    <t> (DNC, DNC, DNC, 25, 27, 20) </t>
  </si>
  <si>
    <t> 1028270Q </t>
  </si>
  <si>
    <t> JUIN FRANCK </t>
  </si>
  <si>
    <t>149 </t>
  </si>
  <si>
    <t> (13, DNF, DNS, DNC, DNC, DNC) </t>
  </si>
  <si>
    <t> 1333351H </t>
  </si>
  <si>
    <t> FOSSE NATHAN </t>
  </si>
  <si>
    <t>170 </t>
  </si>
  <si>
    <t> (DNC, DNC, DNC, DNC, DNC, DNC) </t>
  </si>
  <si>
    <t xml:space="preserve"> FLOCH ANNA</t>
  </si>
  <si>
    <t xml:space="preserve"> MARTIN GAUTIER</t>
  </si>
  <si>
    <t xml:space="preserve"> MARTIN LAWRENCE</t>
  </si>
  <si>
    <t xml:space="preserve"> SIGURET-RATTI CAMILLE</t>
  </si>
  <si>
    <t xml:space="preserve"> COCOGNE ROSE</t>
  </si>
  <si>
    <t xml:space="preserve"> VOILES ST CASSIEN</t>
  </si>
  <si>
    <t xml:space="preserve"> MASSA RAPHAEL</t>
  </si>
  <si>
    <t xml:space="preserve"> DUMONT MIRABELLE</t>
  </si>
  <si>
    <t xml:space="preserve"> MER ET MONTAGNE</t>
  </si>
  <si>
    <t xml:space="preserve"> KELLY CHARLES</t>
  </si>
  <si>
    <t xml:space="preserve"> CROUE MARTIN</t>
  </si>
  <si>
    <t xml:space="preserve"> YC PORT MANECH</t>
  </si>
  <si>
    <t xml:space="preserve"> LACHAMBRE LUBIN</t>
  </si>
  <si>
    <t xml:space="preserve"> DE PANNEMAECKER BENOIT</t>
  </si>
  <si>
    <t xml:space="preserve"> JANSSENS JEFF</t>
  </si>
  <si>
    <t xml:space="preserve"> BRIANE ALIX</t>
  </si>
  <si>
    <t xml:space="preserve"> CN CASTELNAUDARY</t>
  </si>
  <si>
    <t xml:space="preserve"> JANSSENS JUUL</t>
  </si>
  <si>
    <t>PHAM</t>
  </si>
  <si>
    <t>BLANCHARD</t>
  </si>
  <si>
    <t>LAWS</t>
  </si>
  <si>
    <t>MERCIPINETTI</t>
  </si>
  <si>
    <t>DEVOS</t>
  </si>
  <si>
    <t>PARIS  FRANCOIS</t>
  </si>
  <si>
    <t>YC rouen</t>
  </si>
  <si>
    <t>CN COUTAINVILLE</t>
  </si>
  <si>
    <t>DUCOS PIERRE</t>
  </si>
  <si>
    <t>PATAT</t>
  </si>
  <si>
    <t>Marc vincent</t>
  </si>
  <si>
    <t>Chaudoy</t>
  </si>
  <si>
    <t>LE GUELLEC</t>
  </si>
  <si>
    <t>PERINEAU FLAVIEN</t>
  </si>
  <si>
    <t>CNB</t>
  </si>
  <si>
    <t>MARC Patrice</t>
  </si>
  <si>
    <t xml:space="preserve"> DUCOS PIERRE</t>
  </si>
  <si>
    <t xml:space="preserve"> CN COUTAINVILLE</t>
  </si>
  <si>
    <t xml:space="preserve"> PERINEAU FALVIEN</t>
  </si>
  <si>
    <t xml:space="preserve"> CN Beauce</t>
  </si>
  <si>
    <t>IL CVA/ CNC/ SNPH</t>
  </si>
  <si>
    <t xml:space="preserve"> GAMIN MATHIS</t>
  </si>
  <si>
    <t xml:space="preserve"> MONTEL SOPHIE</t>
  </si>
  <si>
    <t>X</t>
  </si>
  <si>
    <t xml:space="preserve"> CN ARES</t>
  </si>
  <si>
    <t> 0488512S </t>
  </si>
  <si>
    <t> MONER ROBERT </t>
  </si>
  <si>
    <t> (1, 2, 1, 1, 3, 1, 1, 4, 1, 7, 3) </t>
  </si>
  <si>
    <t> 1287974Q </t>
  </si>
  <si>
    <t> MAUTIN Eliott </t>
  </si>
  <si>
    <t> (3, 3, 6, 7, 5, 3, 5, BFD, 3, 2, 1) </t>
  </si>
  <si>
    <t>44 </t>
  </si>
  <si>
    <t> (7, 4, 4, 9, 4, 7, 2, BFD, 2, 1, 4) </t>
  </si>
  <si>
    <t> (4, 10, 8, 4, 2, 4, 3, 2, 7, 15, 14) </t>
  </si>
  <si>
    <t> 1424031R </t>
  </si>
  <si>
    <t> KELLY ROSE </t>
  </si>
  <si>
    <t> (6, 1, 2, 8, 1, 2, BFD, 1, 6, 21, 21) </t>
  </si>
  <si>
    <t>78 </t>
  </si>
  <si>
    <t> (9, 12, 7, 14, 11, 6, 4, BFD, 5, 8, 2) </t>
  </si>
  <si>
    <t> (5, 11, 10, 5, 8, 13, 11, 15, 11, 4, 6) </t>
  </si>
  <si>
    <t> 1318680A </t>
  </si>
  <si>
    <t> DEROUET IRIS </t>
  </si>
  <si>
    <t> C Y V PARELOUP </t>
  </si>
  <si>
    <t>85 </t>
  </si>
  <si>
    <t> (12, 6, 13, 2, 7, 10, 8, 8, 9, 10, 13) </t>
  </si>
  <si>
    <t> (18, 14, 3, 10, 14, 9, 7, 5, 8, 6, 11) </t>
  </si>
  <si>
    <t>96 </t>
  </si>
  <si>
    <t> (8, 7, 16, 18, 6, 5, 12, 6, 4, 16, 16) </t>
  </si>
  <si>
    <t> (10, 8, 14, 11, 15, 8, 9, 11, 10, 3, DNS) </t>
  </si>
  <si>
    <t> 1319437P </t>
  </si>
  <si>
    <t> DUBREUCQ CLAIRE-MARIE </t>
  </si>
  <si>
    <t> A C D'ALSACE LORRAIN </t>
  </si>
  <si>
    <t> 789 </t>
  </si>
  <si>
    <t>E  </t>
  </si>
  <si>
    <t>108 </t>
  </si>
  <si>
    <t> (2, 9, 15, 21, 16, 19, 10, 9, 12, 9, 7) </t>
  </si>
  <si>
    <t> 1183560A </t>
  </si>
  <si>
    <t> DEROUET PATRICE </t>
  </si>
  <si>
    <t>113 </t>
  </si>
  <si>
    <t> (13, 5, 12, 6, 13, 12, 15, 3, 19, 17, 17) </t>
  </si>
  <si>
    <t> 1347264A </t>
  </si>
  <si>
    <t> SIMON MATHIEU </t>
  </si>
  <si>
    <t>114 </t>
  </si>
  <si>
    <t> (14, 13, 11, 19, 12, 16, 6, 13, 15, 5, 9) </t>
  </si>
  <si>
    <t>118 </t>
  </si>
  <si>
    <t> (11, 15, 9, 16, 10, BFD, 17, 7, 17, 11, 5) </t>
  </si>
  <si>
    <t> 0425763D </t>
  </si>
  <si>
    <t> FABRE DIDIER </t>
  </si>
  <si>
    <t>146 </t>
  </si>
  <si>
    <t> (20, 17, 22, 12, 9, 18, 13, 18, 18, 13, 8) </t>
  </si>
  <si>
    <t> 1437527Z </t>
  </si>
  <si>
    <t> FRESSE TITOUAN </t>
  </si>
  <si>
    <t> A O G STRASBOURG </t>
  </si>
  <si>
    <t>159 </t>
  </si>
  <si>
    <t> (21, 19, 18, 17, 17, 11, 19, 17, 14, 12, 15) </t>
  </si>
  <si>
    <t>169 </t>
  </si>
  <si>
    <t> (15, 22, 17, 20, 18, BFD, 16, 19, 16, 14, 12) </t>
  </si>
  <si>
    <t> 1421929B </t>
  </si>
  <si>
    <t> VIAL PAULINE </t>
  </si>
  <si>
    <t>175 </t>
  </si>
  <si>
    <t> (23, 16, 5, 22, 20, 15, 14, 14, 23, 24, 23) </t>
  </si>
  <si>
    <t>179 </t>
  </si>
  <si>
    <t> (17, 20, 19, 13, 22, 14, 20, 16, 20, 22, 18) </t>
  </si>
  <si>
    <t>184 </t>
  </si>
  <si>
    <t> (24, 23, 24, 15, 25, BFD, 22, 10, 13, 18, 10) </t>
  </si>
  <si>
    <t> 1439971V </t>
  </si>
  <si>
    <t> FASSLER NINE </t>
  </si>
  <si>
    <t>195 </t>
  </si>
  <si>
    <t> (16, 18, 23, 23, 21, 21, 18, 12, 21, 23, 22) </t>
  </si>
  <si>
    <t>208 </t>
  </si>
  <si>
    <t> (19, 24, 21, 26, 19, 17, 24, 21, 24, 20, 19) </t>
  </si>
  <si>
    <t>210 </t>
  </si>
  <si>
    <t> (22, 21, 20, 24, 23, 20, 23, 20, 22, 19, 20) </t>
  </si>
  <si>
    <t> 1474405P </t>
  </si>
  <si>
    <t> MONTEL SOPHIE </t>
  </si>
  <si>
    <t> C V THOUX ST-CRICQ </t>
  </si>
  <si>
    <t>239 </t>
  </si>
  <si>
    <t> (25, 25, 25, 25, 24, 22, 21, 22, 25, 25, DNS) </t>
  </si>
  <si>
    <t> 1072673T </t>
  </si>
  <si>
    <t> BONNOT MAUD </t>
  </si>
  <si>
    <t>255 </t>
  </si>
  <si>
    <t> (DNC, DNC, DNC, 3, DNC, DNC, DNC, DNC, DNC, DNC, DNS) </t>
  </si>
  <si>
    <t>280 </t>
  </si>
  <si>
    <t> (DNC, DNC, DNC, DNF, DNC, DNC, DNC, DNC, DNC, DNC, DNS) </t>
  </si>
  <si>
    <t xml:space="preserve"> FASSLER NINE</t>
  </si>
  <si>
    <t xml:space="preserve"> VIAL PAULINE</t>
  </si>
  <si>
    <t xml:space="preserve"> KELLY ROSE</t>
  </si>
  <si>
    <t xml:space="preserve"> FRESSE TITOUAN</t>
  </si>
  <si>
    <t xml:space="preserve"> AOG STRASBOURG</t>
  </si>
  <si>
    <t>au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</si>
</sst>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trike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rgb="FF0000FF"/>
      <name val="Verdana"/>
      <family val="2"/>
    </font>
    <font>
      <u/>
      <sz val="10"/>
      <color theme="11"/>
      <name val="Verdana"/>
      <family val="2"/>
    </font>
    <font>
      <b/>
      <sz val="10"/>
      <color rgb="FF00B050"/>
      <name val="Verdana"/>
      <family val="2"/>
    </font>
    <font>
      <b/>
      <sz val="10"/>
      <color theme="1"/>
      <name val="Verdana"/>
      <family val="2"/>
    </font>
    <font>
      <sz val="10"/>
      <color rgb="FFFFC000"/>
      <name val="Verdana"/>
      <family val="2"/>
    </font>
    <font>
      <b/>
      <sz val="10"/>
      <color rgb="FFFFC000"/>
      <name val="Verdana"/>
      <family val="2"/>
    </font>
    <font>
      <b/>
      <sz val="10"/>
      <color rgb="FF00B0F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1" applyAlignment="1" applyProtection="1"/>
    <xf numFmtId="0" fontId="2" fillId="5" borderId="1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3" Type="http://schemas.openxmlformats.org/officeDocument/2006/relationships/image" Target="../media/image5.gif"/><Relationship Id="rId7" Type="http://schemas.openxmlformats.org/officeDocument/2006/relationships/image" Target="../media/image9.gif"/><Relationship Id="rId2" Type="http://schemas.openxmlformats.org/officeDocument/2006/relationships/image" Target="../media/image8.gif"/><Relationship Id="rId1" Type="http://schemas.openxmlformats.org/officeDocument/2006/relationships/image" Target="../media/image1.gif"/><Relationship Id="rId6" Type="http://schemas.openxmlformats.org/officeDocument/2006/relationships/image" Target="../media/image4.gif"/><Relationship Id="rId5" Type="http://schemas.openxmlformats.org/officeDocument/2006/relationships/image" Target="../media/image6.gif"/><Relationship Id="rId4" Type="http://schemas.openxmlformats.org/officeDocument/2006/relationships/image" Target="../media/image2.gif"/><Relationship Id="rId9" Type="http://schemas.openxmlformats.org/officeDocument/2006/relationships/image" Target="../media/image10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203200</xdr:colOff>
      <xdr:row>1</xdr:row>
      <xdr:rowOff>139700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6D0537-97AC-D0E7-A8E5-D5FB01BB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5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203200</xdr:colOff>
      <xdr:row>2</xdr:row>
      <xdr:rowOff>139700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4F4FD9-6807-BBA0-013D-7E0BFE02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203200</xdr:colOff>
      <xdr:row>3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9932558-3027-C2C6-CA76-94468D45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95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203200</xdr:colOff>
      <xdr:row>4</xdr:row>
      <xdr:rowOff>139700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ECFBA54-0B14-85B1-602C-766822AD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660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203200</xdr:colOff>
      <xdr:row>5</xdr:row>
      <xdr:rowOff>139700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34C323F-F051-AE0D-D82B-AA30AFB2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825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114300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B984184-DEB0-D1D4-6FBC-03847C0F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25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203200</xdr:colOff>
      <xdr:row>6</xdr:row>
      <xdr:rowOff>139700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29CCD1F-9F12-6423-EB46-18D8DCA9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90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114300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F1C27C1-24A2-FDF0-FE95-8ADD7DE3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9906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203200</xdr:colOff>
      <xdr:row>7</xdr:row>
      <xdr:rowOff>139700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382B452-9235-A30C-D1F7-31EACEB9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155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203200</xdr:colOff>
      <xdr:row>8</xdr:row>
      <xdr:rowOff>139700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FEAE378-1A2A-C866-7515-F04D593E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320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114300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C5734DAD-D23D-FC8C-1B56-A2724D98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320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203200</xdr:colOff>
      <xdr:row>9</xdr:row>
      <xdr:rowOff>139700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D7E84B52-BA0A-5B7D-382A-ED744E72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485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203200</xdr:colOff>
      <xdr:row>10</xdr:row>
      <xdr:rowOff>139700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BCCE23A8-12F4-67FA-2F72-2814D226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651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203200</xdr:colOff>
      <xdr:row>11</xdr:row>
      <xdr:rowOff>139700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3F4D373-C0C3-46B0-2E62-E0287662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816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203200</xdr:colOff>
      <xdr:row>12</xdr:row>
      <xdr:rowOff>139700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E1773CE-F5CD-4F9D-89CC-151FC4B8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1981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114300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43EB5A9A-2F94-B272-4069-2FAC50EF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9812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203200</xdr:colOff>
      <xdr:row>13</xdr:row>
      <xdr:rowOff>139700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92C80F45-4D6C-1C48-9321-C27CD98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146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203200</xdr:colOff>
      <xdr:row>14</xdr:row>
      <xdr:rowOff>139700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78922BA-028F-5592-7309-BC2411F5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311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203200</xdr:colOff>
      <xdr:row>15</xdr:row>
      <xdr:rowOff>139700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1797938C-7BDD-6A0A-90A1-981CCDA4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476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203200</xdr:colOff>
      <xdr:row>16</xdr:row>
      <xdr:rowOff>139700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BBA1284E-51D4-B8F0-B6B2-BBEE80E7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641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203200</xdr:colOff>
      <xdr:row>17</xdr:row>
      <xdr:rowOff>139700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648A3A7-68E8-FFF7-68DD-F2570DF1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806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203200</xdr:colOff>
      <xdr:row>18</xdr:row>
      <xdr:rowOff>139700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1268C6C4-2A0D-C6F9-BB28-EE382B31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29718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114300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51B861C0-5613-9C3C-96F2-65A3CFCB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29718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203200</xdr:colOff>
      <xdr:row>19</xdr:row>
      <xdr:rowOff>139700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FDD82181-67C8-5429-6F7E-6B2A9C7C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1369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114300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29F099AD-EFA5-C8F8-BA37-B9AC33C2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1369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203200</xdr:colOff>
      <xdr:row>20</xdr:row>
      <xdr:rowOff>139700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C0721A99-740D-E86E-8111-F82B7562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3020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114300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CF05AD89-C7BC-FFCA-8631-3A0F1EAA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3020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203200</xdr:colOff>
      <xdr:row>21</xdr:row>
      <xdr:rowOff>139700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E9FA5E1-7F05-7E51-A697-A03D043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4671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203200</xdr:colOff>
      <xdr:row>22</xdr:row>
      <xdr:rowOff>139700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60833ADF-8242-AEFF-4044-51F9BA82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6322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114300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7592788-D6E5-2FEA-2429-40527082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6322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203200</xdr:colOff>
      <xdr:row>23</xdr:row>
      <xdr:rowOff>139700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6063D0ED-6EE8-36DF-5F10-4D1B9F0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7973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203200</xdr:colOff>
      <xdr:row>24</xdr:row>
      <xdr:rowOff>139700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FF1AB674-B405-8629-43E0-3DBD870A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39624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114300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818AEE68-2854-A3E9-EC40-63A3127B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39624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25</xdr:row>
      <xdr:rowOff>139700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B2D4D72D-67C2-2E29-6A43-92CBDD55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1275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114300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A9DCD360-BA47-D049-2DE9-45D50DD2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1275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26</xdr:row>
      <xdr:rowOff>139700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53A2A3D1-812F-84E0-9818-02F6FDD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2926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114300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69A8A199-4173-DF1F-E726-A9363703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2926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27</xdr:row>
      <xdr:rowOff>139700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5161E756-AF68-03F2-E05A-A7669CA3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4457700"/>
          <a:ext cx="2032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114300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E51FC625-CBD9-AE24-B4A9-BD45029D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57700"/>
          <a:ext cx="762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152400</xdr:colOff>
      <xdr:row>1</xdr:row>
      <xdr:rowOff>104775</xdr:rowOff>
    </xdr:to>
    <xdr:pic>
      <xdr:nvPicPr>
        <xdr:cNvPr id="2" name="Image 1" descr="https://www.ffvoile.fr/FFV/images/gif/Rond_Bleu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619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2</xdr:row>
      <xdr:rowOff>104775</xdr:rowOff>
    </xdr:to>
    <xdr:pic>
      <xdr:nvPicPr>
        <xdr:cNvPr id="3" name="Image 2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857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152400</xdr:colOff>
      <xdr:row>3</xdr:row>
      <xdr:rowOff>104775</xdr:rowOff>
    </xdr:to>
    <xdr:pic>
      <xdr:nvPicPr>
        <xdr:cNvPr id="4" name="Image 3" descr="https://www.ffvoile.fr/FFV/images/gif/Rond_Ver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809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152400</xdr:colOff>
      <xdr:row>4</xdr:row>
      <xdr:rowOff>104775</xdr:rowOff>
    </xdr:to>
    <xdr:pic>
      <xdr:nvPicPr>
        <xdr:cNvPr id="5" name="Image 4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334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5</xdr:row>
      <xdr:rowOff>104775</xdr:rowOff>
    </xdr:to>
    <xdr:pic>
      <xdr:nvPicPr>
        <xdr:cNvPr id="6" name="Image 5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573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152400</xdr:colOff>
      <xdr:row>6</xdr:row>
      <xdr:rowOff>104775</xdr:rowOff>
    </xdr:to>
    <xdr:pic>
      <xdr:nvPicPr>
        <xdr:cNvPr id="7" name="Image 6" descr="https://www.ffvoile.fr/FFV/images/gif/Rond_Rouge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811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152400</xdr:colOff>
      <xdr:row>7</xdr:row>
      <xdr:rowOff>104775</xdr:rowOff>
    </xdr:to>
    <xdr:pic>
      <xdr:nvPicPr>
        <xdr:cNvPr id="8" name="Image 7" descr="https://www.ffvoile.fr/FFV/images/gif/Rond_Bleu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1050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152400</xdr:colOff>
      <xdr:row>8</xdr:row>
      <xdr:rowOff>104775</xdr:rowOff>
    </xdr:to>
    <xdr:pic>
      <xdr:nvPicPr>
        <xdr:cNvPr id="9" name="Image 8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5908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152400</xdr:colOff>
      <xdr:row>9</xdr:row>
      <xdr:rowOff>104775</xdr:rowOff>
    </xdr:to>
    <xdr:pic>
      <xdr:nvPicPr>
        <xdr:cNvPr id="10" name="Image 9" descr="https://www.ffvoile.fr/FFV/images/gif/Rond_Bleu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914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57150</xdr:colOff>
      <xdr:row>9</xdr:row>
      <xdr:rowOff>85725</xdr:rowOff>
    </xdr:to>
    <xdr:pic>
      <xdr:nvPicPr>
        <xdr:cNvPr id="11" name="Image 10" descr="https://www.ffvoile.fr/FFV/images/gif/diam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91465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152400</xdr:colOff>
      <xdr:row>10</xdr:row>
      <xdr:rowOff>104775</xdr:rowOff>
    </xdr:to>
    <xdr:pic>
      <xdr:nvPicPr>
        <xdr:cNvPr id="12" name="Image 11" descr="https://www.ffvoile.fr/FFV/images/gif/Carre_Orange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2385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104775</xdr:rowOff>
    </xdr:to>
    <xdr:pic>
      <xdr:nvPicPr>
        <xdr:cNvPr id="13" name="Image 12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7242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57150</xdr:colOff>
      <xdr:row>11</xdr:row>
      <xdr:rowOff>85725</xdr:rowOff>
    </xdr:to>
    <xdr:pic>
      <xdr:nvPicPr>
        <xdr:cNvPr id="14" name="Image 13" descr="https://www.ffvoile.fr/FFV/images/gif/diam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7242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152400</xdr:colOff>
      <xdr:row>12</xdr:row>
      <xdr:rowOff>104775</xdr:rowOff>
    </xdr:to>
    <xdr:pic>
      <xdr:nvPicPr>
        <xdr:cNvPr id="15" name="Image 14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0481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152400</xdr:colOff>
      <xdr:row>13</xdr:row>
      <xdr:rowOff>104775</xdr:rowOff>
    </xdr:to>
    <xdr:pic>
      <xdr:nvPicPr>
        <xdr:cNvPr id="16" name="Image 15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71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57150</xdr:colOff>
      <xdr:row>13</xdr:row>
      <xdr:rowOff>85725</xdr:rowOff>
    </xdr:to>
    <xdr:pic>
      <xdr:nvPicPr>
        <xdr:cNvPr id="17" name="Image 16" descr="https://www.ffvoile.fr/FFV/images/gif/diam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3719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152400</xdr:colOff>
      <xdr:row>14</xdr:row>
      <xdr:rowOff>104775</xdr:rowOff>
    </xdr:to>
    <xdr:pic>
      <xdr:nvPicPr>
        <xdr:cNvPr id="18" name="Image 17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6958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152400</xdr:colOff>
      <xdr:row>15</xdr:row>
      <xdr:rowOff>104775</xdr:rowOff>
    </xdr:to>
    <xdr:pic>
      <xdr:nvPicPr>
        <xdr:cNvPr id="19" name="Image 18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0196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57150</xdr:colOff>
      <xdr:row>15</xdr:row>
      <xdr:rowOff>85725</xdr:rowOff>
    </xdr:to>
    <xdr:pic>
      <xdr:nvPicPr>
        <xdr:cNvPr id="20" name="Image 19" descr="https://www.ffvoile.fr/FFV/images/gif/diam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0196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152400</xdr:colOff>
      <xdr:row>16</xdr:row>
      <xdr:rowOff>104775</xdr:rowOff>
    </xdr:to>
    <xdr:pic>
      <xdr:nvPicPr>
        <xdr:cNvPr id="21" name="Image 20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435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152400</xdr:colOff>
      <xdr:row>17</xdr:row>
      <xdr:rowOff>104775</xdr:rowOff>
    </xdr:to>
    <xdr:pic>
      <xdr:nvPicPr>
        <xdr:cNvPr id="22" name="Image 21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6673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57150</xdr:colOff>
      <xdr:row>17</xdr:row>
      <xdr:rowOff>85725</xdr:rowOff>
    </xdr:to>
    <xdr:pic>
      <xdr:nvPicPr>
        <xdr:cNvPr id="23" name="Image 22" descr="https://www.ffvoile.fr/FFV/images/gif/diam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6673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152400</xdr:colOff>
      <xdr:row>18</xdr:row>
      <xdr:rowOff>104775</xdr:rowOff>
    </xdr:to>
    <xdr:pic>
      <xdr:nvPicPr>
        <xdr:cNvPr id="24" name="Image 23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9912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57150</xdr:colOff>
      <xdr:row>18</xdr:row>
      <xdr:rowOff>85725</xdr:rowOff>
    </xdr:to>
    <xdr:pic>
      <xdr:nvPicPr>
        <xdr:cNvPr id="25" name="Image 24" descr="https://www.ffvoile.fr/FFV/images/gif/diam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9912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152400</xdr:colOff>
      <xdr:row>19</xdr:row>
      <xdr:rowOff>104775</xdr:rowOff>
    </xdr:to>
    <xdr:pic>
      <xdr:nvPicPr>
        <xdr:cNvPr id="26" name="Image 25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4770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57150</xdr:colOff>
      <xdr:row>19</xdr:row>
      <xdr:rowOff>85725</xdr:rowOff>
    </xdr:to>
    <xdr:pic>
      <xdr:nvPicPr>
        <xdr:cNvPr id="27" name="Image 26" descr="https://www.ffvoile.fr/FFV/images/gif/diam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4770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104775</xdr:rowOff>
    </xdr:to>
    <xdr:pic>
      <xdr:nvPicPr>
        <xdr:cNvPr id="28" name="Image 27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8008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104775</xdr:rowOff>
    </xdr:to>
    <xdr:pic>
      <xdr:nvPicPr>
        <xdr:cNvPr id="29" name="Image 28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1247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57150</xdr:colOff>
      <xdr:row>21</xdr:row>
      <xdr:rowOff>85725</xdr:rowOff>
    </xdr:to>
    <xdr:pic>
      <xdr:nvPicPr>
        <xdr:cNvPr id="30" name="Image 29" descr="https://www.ffvoile.fr/FFV/images/gif/diam.gif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1247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152400</xdr:colOff>
      <xdr:row>22</xdr:row>
      <xdr:rowOff>104775</xdr:rowOff>
    </xdr:to>
    <xdr:pic>
      <xdr:nvPicPr>
        <xdr:cNvPr id="31" name="Image 30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4485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152400</xdr:colOff>
      <xdr:row>27</xdr:row>
      <xdr:rowOff>104775</xdr:rowOff>
    </xdr:to>
    <xdr:pic>
      <xdr:nvPicPr>
        <xdr:cNvPr id="32" name="Image 31" descr="https://www.ffvoile.fr/FFV/images/gif/Rond_Vert.gif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4201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104775</xdr:rowOff>
    </xdr:to>
    <xdr:pic>
      <xdr:nvPicPr>
        <xdr:cNvPr id="33" name="Image 32" descr="https://www.ffvoile.fr/FFV/images/gif/Carre_Orange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87439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152400</xdr:colOff>
      <xdr:row>29</xdr:row>
      <xdr:rowOff>104775</xdr:rowOff>
    </xdr:to>
    <xdr:pic>
      <xdr:nvPicPr>
        <xdr:cNvPr id="34" name="Image 33" descr="https://www.ffvoile.fr/FFV/images/gif/Rond_Rouge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0678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152400</xdr:colOff>
      <xdr:row>30</xdr:row>
      <xdr:rowOff>104775</xdr:rowOff>
    </xdr:to>
    <xdr:pic>
      <xdr:nvPicPr>
        <xdr:cNvPr id="35" name="Image 34" descr="https://www.ffvoile.fr/FFV/images/gif/Rond_Bleu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391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152400</xdr:colOff>
      <xdr:row>31</xdr:row>
      <xdr:rowOff>104775</xdr:rowOff>
    </xdr:to>
    <xdr:pic>
      <xdr:nvPicPr>
        <xdr:cNvPr id="36" name="Image 35" descr="https://www.ffvoile.fr/FFV/images/gif/Rond_Vert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877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152400</xdr:colOff>
      <xdr:row>32</xdr:row>
      <xdr:rowOff>104775</xdr:rowOff>
    </xdr:to>
    <xdr:pic>
      <xdr:nvPicPr>
        <xdr:cNvPr id="37" name="Image 36" descr="https://www.ffvoile.fr/FFV/images/gif/Rond_Rouge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02012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152400</xdr:colOff>
      <xdr:row>33</xdr:row>
      <xdr:rowOff>104775</xdr:rowOff>
    </xdr:to>
    <xdr:pic>
      <xdr:nvPicPr>
        <xdr:cNvPr id="38" name="Image 37" descr="https://www.ffvoile.fr/FFV/images/gif/Rond_Noir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06870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152400</xdr:colOff>
      <xdr:row>34</xdr:row>
      <xdr:rowOff>104775</xdr:rowOff>
    </xdr:to>
    <xdr:pic>
      <xdr:nvPicPr>
        <xdr:cNvPr id="39" name="Image 38" descr="https://www.ffvoile.fr/FFV/images/gif/Rond_Vert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1728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34</xdr:row>
      <xdr:rowOff>85725</xdr:rowOff>
    </xdr:to>
    <xdr:pic>
      <xdr:nvPicPr>
        <xdr:cNvPr id="40" name="Image 39" descr="https://www.ffvoile.fr/FFV/images/gif/diam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11728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152400</xdr:colOff>
      <xdr:row>35</xdr:row>
      <xdr:rowOff>104775</xdr:rowOff>
    </xdr:to>
    <xdr:pic>
      <xdr:nvPicPr>
        <xdr:cNvPr id="41" name="Image 40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4966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152400</xdr:colOff>
      <xdr:row>36</xdr:row>
      <xdr:rowOff>104775</xdr:rowOff>
    </xdr:to>
    <xdr:pic>
      <xdr:nvPicPr>
        <xdr:cNvPr id="42" name="Image 41" descr="https://www.ffvoile.fr/FFV/images/gif/Rond_Bleu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8205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152400</xdr:colOff>
      <xdr:row>37</xdr:row>
      <xdr:rowOff>104775</xdr:rowOff>
    </xdr:to>
    <xdr:pic>
      <xdr:nvPicPr>
        <xdr:cNvPr id="43" name="Image 42" descr="https://www.ffvoile.fr/FFV/images/gif/Rond_Vert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23063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57150</xdr:colOff>
      <xdr:row>37</xdr:row>
      <xdr:rowOff>85725</xdr:rowOff>
    </xdr:to>
    <xdr:pic>
      <xdr:nvPicPr>
        <xdr:cNvPr id="44" name="Image 43" descr="https://www.ffvoile.fr/FFV/images/gif/diam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230630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152400</xdr:colOff>
      <xdr:row>38</xdr:row>
      <xdr:rowOff>104775</xdr:rowOff>
    </xdr:to>
    <xdr:pic>
      <xdr:nvPicPr>
        <xdr:cNvPr id="45" name="Image 44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27920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104775</xdr:rowOff>
    </xdr:to>
    <xdr:pic>
      <xdr:nvPicPr>
        <xdr:cNvPr id="46" name="Image 45" descr="https://www.ffvoile.fr/FFV/images/gif/Rond_Rouge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2778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57150</xdr:colOff>
      <xdr:row>39</xdr:row>
      <xdr:rowOff>85725</xdr:rowOff>
    </xdr:to>
    <xdr:pic>
      <xdr:nvPicPr>
        <xdr:cNvPr id="47" name="Image 46" descr="https://www.ffvoile.fr/FFV/images/gif/diam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327785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104775</xdr:rowOff>
    </xdr:to>
    <xdr:pic>
      <xdr:nvPicPr>
        <xdr:cNvPr id="48" name="Image 47" descr="https://www.ffvoile.fr/FFV/images/gif/Rond_Bleu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763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152400</xdr:colOff>
      <xdr:row>41</xdr:row>
      <xdr:rowOff>104775</xdr:rowOff>
    </xdr:to>
    <xdr:pic>
      <xdr:nvPicPr>
        <xdr:cNvPr id="49" name="Image 48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2494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152400</xdr:colOff>
      <xdr:row>42</xdr:row>
      <xdr:rowOff>104775</xdr:rowOff>
    </xdr:to>
    <xdr:pic>
      <xdr:nvPicPr>
        <xdr:cNvPr id="50" name="Image 49" descr="https://www.ffvoile.fr/FFV/images/gif/Rond_Rouge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7351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152400</xdr:colOff>
      <xdr:row>43</xdr:row>
      <xdr:rowOff>104775</xdr:rowOff>
    </xdr:to>
    <xdr:pic>
      <xdr:nvPicPr>
        <xdr:cNvPr id="51" name="Image 50" descr="https://www.ffvoile.fr/FFV/images/gif/Rond_Rouge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3828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104775</xdr:rowOff>
    </xdr:to>
    <xdr:pic>
      <xdr:nvPicPr>
        <xdr:cNvPr id="52" name="Image 51" descr="https://www.ffvoile.fr/FFV/images/gif/Rond_Bleu.gi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868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152400</xdr:colOff>
      <xdr:row>45</xdr:row>
      <xdr:rowOff>104775</xdr:rowOff>
    </xdr:to>
    <xdr:pic>
      <xdr:nvPicPr>
        <xdr:cNvPr id="53" name="Image 52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354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152400</xdr:colOff>
      <xdr:row>46</xdr:row>
      <xdr:rowOff>104775</xdr:rowOff>
    </xdr:to>
    <xdr:pic>
      <xdr:nvPicPr>
        <xdr:cNvPr id="54" name="Image 53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8402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104775</xdr:rowOff>
    </xdr:to>
    <xdr:pic>
      <xdr:nvPicPr>
        <xdr:cNvPr id="55" name="Image 54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325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57150</xdr:colOff>
      <xdr:row>47</xdr:row>
      <xdr:rowOff>85725</xdr:rowOff>
    </xdr:to>
    <xdr:pic>
      <xdr:nvPicPr>
        <xdr:cNvPr id="56" name="Image 55" descr="https://www.ffvoile.fr/FFV/images/gif/diam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73259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104775</xdr:rowOff>
    </xdr:to>
    <xdr:pic>
      <xdr:nvPicPr>
        <xdr:cNvPr id="57" name="Image 56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8117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104775</xdr:rowOff>
    </xdr:to>
    <xdr:pic>
      <xdr:nvPicPr>
        <xdr:cNvPr id="58" name="Image 57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82975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57150</xdr:colOff>
      <xdr:row>49</xdr:row>
      <xdr:rowOff>85725</xdr:rowOff>
    </xdr:to>
    <xdr:pic>
      <xdr:nvPicPr>
        <xdr:cNvPr id="59" name="Image 58" descr="https://www.ffvoile.fr/FFV/images/gif/diam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82975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152400</xdr:colOff>
      <xdr:row>50</xdr:row>
      <xdr:rowOff>104775</xdr:rowOff>
    </xdr:to>
    <xdr:pic>
      <xdr:nvPicPr>
        <xdr:cNvPr id="60" name="Image 59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87833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152400</xdr:colOff>
      <xdr:row>51</xdr:row>
      <xdr:rowOff>104775</xdr:rowOff>
    </xdr:to>
    <xdr:pic>
      <xdr:nvPicPr>
        <xdr:cNvPr id="61" name="Image 60" descr="https://www.ffvoile.fr/FFV/images/gif/Triangle_Jaune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92690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152400</xdr:colOff>
      <xdr:row>52</xdr:row>
      <xdr:rowOff>104775</xdr:rowOff>
    </xdr:to>
    <xdr:pic>
      <xdr:nvPicPr>
        <xdr:cNvPr id="62" name="Image 61" descr="https://www.ffvoile.fr/FFV/images/gif/Rond_Noir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97548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57150</xdr:colOff>
      <xdr:row>52</xdr:row>
      <xdr:rowOff>85725</xdr:rowOff>
    </xdr:to>
    <xdr:pic>
      <xdr:nvPicPr>
        <xdr:cNvPr id="63" name="Image 62" descr="https://www.ffvoile.fr/FFV/images/gif/diam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754850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152400</xdr:colOff>
      <xdr:row>53</xdr:row>
      <xdr:rowOff>104775</xdr:rowOff>
    </xdr:to>
    <xdr:pic>
      <xdr:nvPicPr>
        <xdr:cNvPr id="64" name="Image 63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02406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57150</xdr:colOff>
      <xdr:row>53</xdr:row>
      <xdr:rowOff>85725</xdr:rowOff>
    </xdr:to>
    <xdr:pic>
      <xdr:nvPicPr>
        <xdr:cNvPr id="65" name="Image 64" descr="https://www.ffvoile.fr/FFV/images/gif/diam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024062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152400</xdr:colOff>
      <xdr:row>54</xdr:row>
      <xdr:rowOff>104775</xdr:rowOff>
    </xdr:to>
    <xdr:pic>
      <xdr:nvPicPr>
        <xdr:cNvPr id="66" name="Image 65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07264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152400</xdr:colOff>
      <xdr:row>55</xdr:row>
      <xdr:rowOff>104775</xdr:rowOff>
    </xdr:to>
    <xdr:pic>
      <xdr:nvPicPr>
        <xdr:cNvPr id="67" name="Image 66" descr="https://www.ffvoile.fr/FFV/images/gif/Rond_Vert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12121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57150</xdr:colOff>
      <xdr:row>55</xdr:row>
      <xdr:rowOff>85725</xdr:rowOff>
    </xdr:to>
    <xdr:pic>
      <xdr:nvPicPr>
        <xdr:cNvPr id="68" name="Image 67" descr="https://www.ffvoile.fr/FFV/images/gif/diam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1212175"/>
          <a:ext cx="571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152400</xdr:colOff>
      <xdr:row>56</xdr:row>
      <xdr:rowOff>104775</xdr:rowOff>
    </xdr:to>
    <xdr:pic>
      <xdr:nvPicPr>
        <xdr:cNvPr id="69" name="Image 68" descr="https://www.ffvoile.fr/FFV/images/gif/Rond_Bleu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18598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152400</xdr:colOff>
      <xdr:row>57</xdr:row>
      <xdr:rowOff>104775</xdr:rowOff>
    </xdr:to>
    <xdr:pic>
      <xdr:nvPicPr>
        <xdr:cNvPr id="70" name="Image 69" descr="https://www.ffvoile.fr/FFV/images/gif/Rond_Rouge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2345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152400</xdr:colOff>
      <xdr:row>58</xdr:row>
      <xdr:rowOff>104775</xdr:rowOff>
    </xdr:to>
    <xdr:pic>
      <xdr:nvPicPr>
        <xdr:cNvPr id="71" name="Image 70" descr="https://www.ffvoile.fr/FFV/images/gif/Triangle_Rouge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2831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152400</xdr:colOff>
      <xdr:row>59</xdr:row>
      <xdr:rowOff>104775</xdr:rowOff>
    </xdr:to>
    <xdr:pic>
      <xdr:nvPicPr>
        <xdr:cNvPr id="72" name="Image 71" descr="https://www.ffvoile.fr/FFV/images/gif/Triangle_Vert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33172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voile.fr/ffv/sportif/cif/cif_detail.aspx?NoLicence=1318680A&amp;AnneeSportive=" TargetMode="External"/><Relationship Id="rId13" Type="http://schemas.openxmlformats.org/officeDocument/2006/relationships/hyperlink" Target="https://www.ffvoile.fr/ffv/sportif/cif/cif_detail.aspx?NoLicence=1183560A&amp;AnneeSportive=" TargetMode="External"/><Relationship Id="rId18" Type="http://schemas.openxmlformats.org/officeDocument/2006/relationships/hyperlink" Target="https://www.ffvoile.fr/ffv/sportif/cif/cif_detail.aspx?NoLicence=1368020W&amp;AnneeSportive=" TargetMode="External"/><Relationship Id="rId26" Type="http://schemas.openxmlformats.org/officeDocument/2006/relationships/hyperlink" Target="https://www.ffvoile.fr/ffv/sportif/cif/cif_detail.aspx?NoLicence=1072673T&amp;AnneeSportive=" TargetMode="External"/><Relationship Id="rId3" Type="http://schemas.openxmlformats.org/officeDocument/2006/relationships/hyperlink" Target="https://www.ffvoile.fr/ffv/sportif/cif/cif_detail.aspx?NoLicence=1334115D&amp;AnneeSportive=" TargetMode="External"/><Relationship Id="rId21" Type="http://schemas.openxmlformats.org/officeDocument/2006/relationships/hyperlink" Target="https://www.ffvoile.fr/ffv/sportif/cif/cif_detail.aspx?NoLicence=0022249B&amp;AnneeSportive=" TargetMode="External"/><Relationship Id="rId7" Type="http://schemas.openxmlformats.org/officeDocument/2006/relationships/hyperlink" Target="https://www.ffvoile.fr/ffv/sportif/cif/cif_detail.aspx?NoLicence=0187215R&amp;AnneeSportive=" TargetMode="External"/><Relationship Id="rId12" Type="http://schemas.openxmlformats.org/officeDocument/2006/relationships/hyperlink" Target="https://www.ffvoile.fr/ffv/sportif/cif/cif_detail.aspx?NoLicence=1319437P&amp;AnneeSportive=" TargetMode="External"/><Relationship Id="rId17" Type="http://schemas.openxmlformats.org/officeDocument/2006/relationships/hyperlink" Target="https://www.ffvoile.fr/ffv/sportif/cif/cif_detail.aspx?NoLicence=1437527Z&amp;AnneeSportive=" TargetMode="External"/><Relationship Id="rId25" Type="http://schemas.openxmlformats.org/officeDocument/2006/relationships/hyperlink" Target="https://www.ffvoile.fr/ffv/sportif/cif/cif_detail.aspx?NoLicence=1474405P&amp;AnneeSportive=" TargetMode="External"/><Relationship Id="rId2" Type="http://schemas.openxmlformats.org/officeDocument/2006/relationships/hyperlink" Target="https://www.ffvoile.fr/ffv/sportif/cif/cif_detail.aspx?NoLicence=1287974Q&amp;AnneeSportive=" TargetMode="External"/><Relationship Id="rId16" Type="http://schemas.openxmlformats.org/officeDocument/2006/relationships/hyperlink" Target="https://www.ffvoile.fr/ffv/sportif/cif/cif_detail.aspx?NoLicence=0425763D&amp;AnneeSportive=" TargetMode="External"/><Relationship Id="rId20" Type="http://schemas.openxmlformats.org/officeDocument/2006/relationships/hyperlink" Target="https://www.ffvoile.fr/ffv/sportif/cif/cif_detail.aspx?NoLicence=1439078Q&amp;AnneeSportive=" TargetMode="External"/><Relationship Id="rId1" Type="http://schemas.openxmlformats.org/officeDocument/2006/relationships/hyperlink" Target="https://www.ffvoile.fr/ffv/sportif/cif/cif_detail.aspx?NoLicence=0488512S&amp;AnneeSportive=" TargetMode="External"/><Relationship Id="rId6" Type="http://schemas.openxmlformats.org/officeDocument/2006/relationships/hyperlink" Target="https://www.ffvoile.fr/ffv/sportif/cif/cif_detail.aspx?NoLicence=0425653P&amp;AnneeSportive=" TargetMode="External"/><Relationship Id="rId11" Type="http://schemas.openxmlformats.org/officeDocument/2006/relationships/hyperlink" Target="https://www.ffvoile.fr/ffv/sportif/cif/cif_detail.aspx?NoLicence=0222002C&amp;AnneeSportive=" TargetMode="External"/><Relationship Id="rId24" Type="http://schemas.openxmlformats.org/officeDocument/2006/relationships/hyperlink" Target="https://www.ffvoile.fr/ffv/sportif/cif/cif_detail.aspx?NoLicence=1439013X&amp;AnneeSportive=" TargetMode="External"/><Relationship Id="rId5" Type="http://schemas.openxmlformats.org/officeDocument/2006/relationships/hyperlink" Target="https://www.ffvoile.fr/ffv/sportif/cif/cif_detail.aspx?NoLicence=1424031R&amp;AnneeSportive=" TargetMode="External"/><Relationship Id="rId15" Type="http://schemas.openxmlformats.org/officeDocument/2006/relationships/hyperlink" Target="https://www.ffvoile.fr/ffv/sportif/cif/cif_detail.aspx?NoLicence=1263098C&amp;AnneeSportive=" TargetMode="External"/><Relationship Id="rId23" Type="http://schemas.openxmlformats.org/officeDocument/2006/relationships/hyperlink" Target="https://www.ffvoile.fr/ffv/sportif/cif/cif_detail.aspx?NoLicence=1485499V&amp;AnneeSportive=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ffvoile.fr/ffv/sportif/cif/cif_detail.aspx?NoLicence=1357492E&amp;AnneeSportive=" TargetMode="External"/><Relationship Id="rId19" Type="http://schemas.openxmlformats.org/officeDocument/2006/relationships/hyperlink" Target="https://www.ffvoile.fr/ffv/sportif/cif/cif_detail.aspx?NoLicence=1421929B&amp;AnneeSportive=" TargetMode="External"/><Relationship Id="rId4" Type="http://schemas.openxmlformats.org/officeDocument/2006/relationships/hyperlink" Target="https://www.ffvoile.fr/ffv/sportif/cif/cif_detail.aspx?NoLicence=1383975R&amp;AnneeSportive=" TargetMode="External"/><Relationship Id="rId9" Type="http://schemas.openxmlformats.org/officeDocument/2006/relationships/hyperlink" Target="https://www.ffvoile.fr/ffv/sportif/cif/cif_detail.aspx?NoLicence=1390430Q&amp;AnneeSportive=" TargetMode="External"/><Relationship Id="rId14" Type="http://schemas.openxmlformats.org/officeDocument/2006/relationships/hyperlink" Target="https://www.ffvoile.fr/ffv/sportif/cif/cif_detail.aspx?NoLicence=1347264A&amp;AnneeSportive=" TargetMode="External"/><Relationship Id="rId22" Type="http://schemas.openxmlformats.org/officeDocument/2006/relationships/hyperlink" Target="https://www.ffvoile.fr/ffv/sportif/cif/cif_detail.aspx?NoLicence=1439971V&amp;AnneeSportive=" TargetMode="External"/><Relationship Id="rId27" Type="http://schemas.openxmlformats.org/officeDocument/2006/relationships/hyperlink" Target="https://www.ffvoile.fr/ffv/sportif/cif/cif_detail.aspx?NoLicence=0000057K&amp;AnneeSportive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fvoile.fr/ffv/sportif/cif/cif_detail.aspx?NoLicence=1368020W&amp;AnneeSportive=" TargetMode="External"/><Relationship Id="rId18" Type="http://schemas.openxmlformats.org/officeDocument/2006/relationships/hyperlink" Target="https://www.ffvoile.fr/ffv/sportif/cif/cif_detail.aspx?NoLicence=1425053F&amp;AnneeSportive=" TargetMode="External"/><Relationship Id="rId26" Type="http://schemas.openxmlformats.org/officeDocument/2006/relationships/hyperlink" Target="https://www.ffvoile.fr/ffv/sportif/cif/cif_detail.aspx?NoLicence=0077619D&amp;AnneeSportive=" TargetMode="External"/><Relationship Id="rId39" Type="http://schemas.openxmlformats.org/officeDocument/2006/relationships/hyperlink" Target="https://www.ffvoile.fr/ffv/sportif/cif/cif_detail.aspx?NoLicence=0987930U&amp;AnneeSportive=" TargetMode="External"/><Relationship Id="rId21" Type="http://schemas.openxmlformats.org/officeDocument/2006/relationships/hyperlink" Target="https://www.ffvoile.fr/ffv/sportif/cif/cif_detail.aspx?NoLicence=1425776J&amp;AnneeSportive=" TargetMode="External"/><Relationship Id="rId34" Type="http://schemas.openxmlformats.org/officeDocument/2006/relationships/hyperlink" Target="https://www.ffvoile.fr/ffv/sportif/cif/cif_detail.aspx?NoLicence=1365353T&amp;AnneeSportive=" TargetMode="External"/><Relationship Id="rId42" Type="http://schemas.openxmlformats.org/officeDocument/2006/relationships/hyperlink" Target="https://www.ffvoile.fr/ffv/sportif/cif/cif_detail.aspx?NoLicence=1405677X&amp;AnneeSportive=" TargetMode="External"/><Relationship Id="rId47" Type="http://schemas.openxmlformats.org/officeDocument/2006/relationships/hyperlink" Target="https://www.ffvoile.fr/ffv/sportif/cif/cif_detail.aspx?NoLicence=1398217B&amp;AnneeSportive=" TargetMode="External"/><Relationship Id="rId50" Type="http://schemas.openxmlformats.org/officeDocument/2006/relationships/hyperlink" Target="https://www.ffvoile.fr/ffv/sportif/cif/cif_detail.aspx?NoLicence=1405676W&amp;AnneeSportive=" TargetMode="External"/><Relationship Id="rId55" Type="http://schemas.openxmlformats.org/officeDocument/2006/relationships/hyperlink" Target="https://www.ffvoile.fr/ffv/sportif/cif/cif_detail.aspx?NoLicence=1392794C&amp;AnneeSportive=" TargetMode="External"/><Relationship Id="rId7" Type="http://schemas.openxmlformats.org/officeDocument/2006/relationships/hyperlink" Target="https://www.ffvoile.fr/ffv/sportif/cif/cif_detail.aspx?NoLicence=0187215R&amp;AnneeSportive=" TargetMode="External"/><Relationship Id="rId2" Type="http://schemas.openxmlformats.org/officeDocument/2006/relationships/hyperlink" Target="https://www.ffvoile.fr/ffv/sportif/cif/cif_detail.aspx?NoLicence=1263098C&amp;AnneeSportive=" TargetMode="External"/><Relationship Id="rId16" Type="http://schemas.openxmlformats.org/officeDocument/2006/relationships/hyperlink" Target="https://www.ffvoile.fr/ffv/sportif/cif/cif_detail.aspx?NoLicence=1485499V&amp;AnneeSportive=" TargetMode="External"/><Relationship Id="rId29" Type="http://schemas.openxmlformats.org/officeDocument/2006/relationships/hyperlink" Target="https://www.ffvoile.fr/ffv/sportif/cif/cif_detail.aspx?NoLicence=1031819M&amp;AnneeSportive=" TargetMode="External"/><Relationship Id="rId11" Type="http://schemas.openxmlformats.org/officeDocument/2006/relationships/hyperlink" Target="https://www.ffvoile.fr/ffv/sportif/cif/cif_detail.aspx?NoLicence=1352450C&amp;AnneeSportive=" TargetMode="External"/><Relationship Id="rId24" Type="http://schemas.openxmlformats.org/officeDocument/2006/relationships/hyperlink" Target="https://www.ffvoile.fr/ffv/sportif/cif/cif_detail.aspx?NoLicence=0667114L&amp;AnneeSportive=" TargetMode="External"/><Relationship Id="rId32" Type="http://schemas.openxmlformats.org/officeDocument/2006/relationships/hyperlink" Target="https://www.ffvoile.fr/ffv/sportif/cif/cif_detail.aspx?NoLicence=0947156W&amp;AnneeSportive=" TargetMode="External"/><Relationship Id="rId37" Type="http://schemas.openxmlformats.org/officeDocument/2006/relationships/hyperlink" Target="https://www.ffvoile.fr/ffv/sportif/cif/cif_detail.aspx?NoLicence=1446698C&amp;AnneeSportive=" TargetMode="External"/><Relationship Id="rId40" Type="http://schemas.openxmlformats.org/officeDocument/2006/relationships/hyperlink" Target="https://www.ffvoile.fr/ffv/sportif/cif/cif_detail.aspx?NoLicence=1151580N&amp;AnneeSportive=" TargetMode="External"/><Relationship Id="rId45" Type="http://schemas.openxmlformats.org/officeDocument/2006/relationships/hyperlink" Target="https://www.ffvoile.fr/ffv/sportif/cif/cif_detail.aspx?NoLicence=1368883V&amp;AnneeSportive=" TargetMode="External"/><Relationship Id="rId53" Type="http://schemas.openxmlformats.org/officeDocument/2006/relationships/hyperlink" Target="https://www.ffvoile.fr/ffv/sportif/cif/cif_detail.aspx?NoLicence=1028270Q&amp;AnneeSportive=" TargetMode="External"/><Relationship Id="rId5" Type="http://schemas.openxmlformats.org/officeDocument/2006/relationships/hyperlink" Target="https://www.ffvoile.fr/ffv/sportif/cif/cif_detail.aspx?NoLicence=1410959Z&amp;AnneeSportive=" TargetMode="External"/><Relationship Id="rId10" Type="http://schemas.openxmlformats.org/officeDocument/2006/relationships/hyperlink" Target="https://www.ffvoile.fr/ffv/sportif/cif/cif_detail.aspx?NoLicence=0022249B&amp;AnneeSportive=" TargetMode="External"/><Relationship Id="rId19" Type="http://schemas.openxmlformats.org/officeDocument/2006/relationships/hyperlink" Target="https://www.ffvoile.fr/ffv/sportif/cif/cif_detail.aspx?NoLicence=1439013X&amp;AnneeSportive=" TargetMode="External"/><Relationship Id="rId31" Type="http://schemas.openxmlformats.org/officeDocument/2006/relationships/hyperlink" Target="https://www.ffvoile.fr/ffv/sportif/cif/cif_detail.aspx?NoLicence=1369354L&amp;AnneeSportive=" TargetMode="External"/><Relationship Id="rId44" Type="http://schemas.openxmlformats.org/officeDocument/2006/relationships/hyperlink" Target="https://www.ffvoile.fr/ffv/sportif/cif/cif_detail.aspx?NoLicence=1255068N&amp;AnneeSportive=" TargetMode="External"/><Relationship Id="rId52" Type="http://schemas.openxmlformats.org/officeDocument/2006/relationships/hyperlink" Target="https://www.ffvoile.fr/ffv/sportif/cif/cif_detail.aspx?NoLicence=1432089K&amp;AnneeSportive=" TargetMode="External"/><Relationship Id="rId4" Type="http://schemas.openxmlformats.org/officeDocument/2006/relationships/hyperlink" Target="https://www.ffvoile.fr/ffv/sportif/cif/cif_detail.aspx?NoLicence=1193698L&amp;AnneeSportive=" TargetMode="External"/><Relationship Id="rId9" Type="http://schemas.openxmlformats.org/officeDocument/2006/relationships/hyperlink" Target="https://www.ffvoile.fr/ffv/sportif/cif/cif_detail.aspx?NoLicence=0000057K&amp;AnneeSportive=" TargetMode="External"/><Relationship Id="rId14" Type="http://schemas.openxmlformats.org/officeDocument/2006/relationships/hyperlink" Target="https://www.ffvoile.fr/ffv/sportif/cif/cif_detail.aspx?NoLicence=1357492E&amp;AnneeSportive=" TargetMode="External"/><Relationship Id="rId22" Type="http://schemas.openxmlformats.org/officeDocument/2006/relationships/hyperlink" Target="https://www.ffvoile.fr/ffv/sportif/cif/cif_detail.aspx?NoLicence=1334115D&amp;AnneeSportive=" TargetMode="External"/><Relationship Id="rId27" Type="http://schemas.openxmlformats.org/officeDocument/2006/relationships/hyperlink" Target="https://www.ffvoile.fr/ffv/sportif/cif/cif_detail.aspx?NoLicence=0567257T&amp;AnneeSportive=" TargetMode="External"/><Relationship Id="rId30" Type="http://schemas.openxmlformats.org/officeDocument/2006/relationships/hyperlink" Target="https://www.ffvoile.fr/ffv/sportif/cif/cif_detail.aspx?NoLicence=0344257B&amp;AnneeSportive=" TargetMode="External"/><Relationship Id="rId35" Type="http://schemas.openxmlformats.org/officeDocument/2006/relationships/hyperlink" Target="https://www.ffvoile.fr/ffv/sportif/cif/cif_detail.aspx?NoLicence=0205609B&amp;AnneeSportive=" TargetMode="External"/><Relationship Id="rId43" Type="http://schemas.openxmlformats.org/officeDocument/2006/relationships/hyperlink" Target="https://www.ffvoile.fr/ffv/sportif/cif/cif_detail.aspx?NoLicence=1429141P&amp;AnneeSportive=" TargetMode="External"/><Relationship Id="rId48" Type="http://schemas.openxmlformats.org/officeDocument/2006/relationships/hyperlink" Target="https://www.ffvoile.fr/ffv/sportif/cif/cif_detail.aspx?NoLicence=1111399H&amp;AnneeSportive=" TargetMode="External"/><Relationship Id="rId56" Type="http://schemas.openxmlformats.org/officeDocument/2006/relationships/drawing" Target="../drawings/drawing2.xml"/><Relationship Id="rId8" Type="http://schemas.openxmlformats.org/officeDocument/2006/relationships/hyperlink" Target="https://www.ffvoile.fr/ffv/sportif/cif/cif_detail.aspx?NoLicence=1390430Q&amp;AnneeSportive=" TargetMode="External"/><Relationship Id="rId51" Type="http://schemas.openxmlformats.org/officeDocument/2006/relationships/hyperlink" Target="https://www.ffvoile.fr/ffv/sportif/cif/cif_detail.aspx?NoLicence=1062699D&amp;AnneeSportive=" TargetMode="External"/><Relationship Id="rId3" Type="http://schemas.openxmlformats.org/officeDocument/2006/relationships/hyperlink" Target="https://www.ffvoile.fr/ffv/sportif/cif/cif_detail.aspx?NoLicence=0347602L&amp;AnneeSportive=" TargetMode="External"/><Relationship Id="rId12" Type="http://schemas.openxmlformats.org/officeDocument/2006/relationships/hyperlink" Target="https://www.ffvoile.fr/ffv/sportif/cif/cif_detail.aspx?NoLicence=1383975R&amp;AnneeSportive=" TargetMode="External"/><Relationship Id="rId17" Type="http://schemas.openxmlformats.org/officeDocument/2006/relationships/hyperlink" Target="https://www.ffvoile.fr/ffv/sportif/cif/cif_detail.aspx?NoLicence=1439078Q&amp;AnneeSportive=" TargetMode="External"/><Relationship Id="rId25" Type="http://schemas.openxmlformats.org/officeDocument/2006/relationships/hyperlink" Target="https://www.ffvoile.fr/ffv/sportif/cif/cif_detail.aspx?NoLicence=0460614G&amp;AnneeSportive=" TargetMode="External"/><Relationship Id="rId33" Type="http://schemas.openxmlformats.org/officeDocument/2006/relationships/hyperlink" Target="https://www.ffvoile.fr/ffv/sportif/cif/cif_detail.aspx?NoLicence=0425653P&amp;AnneeSportive=" TargetMode="External"/><Relationship Id="rId38" Type="http://schemas.openxmlformats.org/officeDocument/2006/relationships/hyperlink" Target="https://www.ffvoile.fr/ffv/sportif/cif/cif_detail.aspx?NoLicence=0008528J&amp;AnneeSportive=" TargetMode="External"/><Relationship Id="rId46" Type="http://schemas.openxmlformats.org/officeDocument/2006/relationships/hyperlink" Target="https://www.ffvoile.fr/ffv/sportif/cif/cif_detail.aspx?NoLicence=1424713B&amp;AnneeSportive=" TargetMode="External"/><Relationship Id="rId20" Type="http://schemas.openxmlformats.org/officeDocument/2006/relationships/hyperlink" Target="https://www.ffvoile.fr/ffv/sportif/cif/cif_detail.aspx?NoLicence=1482878Q&amp;AnneeSportive=" TargetMode="External"/><Relationship Id="rId41" Type="http://schemas.openxmlformats.org/officeDocument/2006/relationships/hyperlink" Target="https://www.ffvoile.fr/ffv/sportif/cif/cif_detail.aspx?NoLicence=1397915M&amp;AnneeSportive=" TargetMode="External"/><Relationship Id="rId54" Type="http://schemas.openxmlformats.org/officeDocument/2006/relationships/hyperlink" Target="https://www.ffvoile.fr/ffv/sportif/cif/cif_detail.aspx?NoLicence=1333351H&amp;AnneeSportive=" TargetMode="External"/><Relationship Id="rId1" Type="http://schemas.openxmlformats.org/officeDocument/2006/relationships/hyperlink" Target="https://www.ffvoile.fr/ffv/sportif/cif/cif_detail.aspx?NoLicence=0055170U&amp;AnneeSportive=" TargetMode="External"/><Relationship Id="rId6" Type="http://schemas.openxmlformats.org/officeDocument/2006/relationships/hyperlink" Target="https://www.ffvoile.fr/ffv/sportif/cif/cif_detail.aspx?NoLicence=1037225T&amp;AnneeSportive=" TargetMode="External"/><Relationship Id="rId15" Type="http://schemas.openxmlformats.org/officeDocument/2006/relationships/hyperlink" Target="https://www.ffvoile.fr/ffv/sportif/cif/cif_detail.aspx?NoLicence=1374237X&amp;AnneeSportive=" TargetMode="External"/><Relationship Id="rId23" Type="http://schemas.openxmlformats.org/officeDocument/2006/relationships/hyperlink" Target="https://www.ffvoile.fr/ffv/sportif/cif/cif_detail.aspx?NoLicence=0544990Y&amp;AnneeSportive=" TargetMode="External"/><Relationship Id="rId28" Type="http://schemas.openxmlformats.org/officeDocument/2006/relationships/hyperlink" Target="https://www.ffvoile.fr/ffv/sportif/cif/cif_detail.aspx?NoLicence=0222002C&amp;AnneeSportive=" TargetMode="External"/><Relationship Id="rId36" Type="http://schemas.openxmlformats.org/officeDocument/2006/relationships/hyperlink" Target="https://www.ffvoile.fr/ffv/sportif/cif/cif_detail.aspx?NoLicence=0001109F&amp;AnneeSportive=" TargetMode="External"/><Relationship Id="rId49" Type="http://schemas.openxmlformats.org/officeDocument/2006/relationships/hyperlink" Target="https://www.ffvoile.fr/ffv/sportif/cif/cif_detail.aspx?NoLicence=1370404E&amp;AnneeSportiv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9"/>
  <sheetViews>
    <sheetView tabSelected="1" zoomScale="80" zoomScaleNormal="80" zoomScalePageLayoutView="80" workbookViewId="0">
      <pane ySplit="1460" topLeftCell="A87" activePane="bottomLeft"/>
      <selection activeCell="P2" sqref="P2"/>
      <selection pane="bottomLeft" activeCell="S100" sqref="S100"/>
    </sheetView>
  </sheetViews>
  <sheetFormatPr baseColWidth="10" defaultRowHeight="13" x14ac:dyDescent="0.15"/>
  <cols>
    <col min="1" max="1" width="9.33203125" style="33" customWidth="1"/>
    <col min="2" max="4" width="9.33203125" style="1" customWidth="1"/>
    <col min="5" max="5" width="24.83203125" bestFit="1" customWidth="1"/>
    <col min="6" max="6" width="21.1640625" bestFit="1" customWidth="1"/>
    <col min="7" max="7" width="8.1640625" style="7" customWidth="1"/>
    <col min="8" max="9" width="8.33203125" style="7" customWidth="1"/>
    <col min="10" max="10" width="10.1640625" style="7" customWidth="1"/>
    <col min="11" max="11" width="11.1640625" style="7" customWidth="1"/>
    <col min="12" max="12" width="10.1640625" style="9" customWidth="1"/>
    <col min="13" max="15" width="9.1640625" style="9" customWidth="1"/>
    <col min="16" max="16" width="10.33203125" style="1" customWidth="1"/>
    <col min="17" max="17" width="3.1640625" customWidth="1"/>
  </cols>
  <sheetData>
    <row r="1" spans="1:16" ht="27" customHeight="1" thickTop="1" thickBot="1" x14ac:dyDescent="0.2">
      <c r="E1" s="59" t="s">
        <v>478</v>
      </c>
      <c r="F1" s="60"/>
      <c r="G1" s="60"/>
      <c r="H1" s="60"/>
      <c r="I1" s="60"/>
      <c r="J1" s="60"/>
      <c r="K1" s="60"/>
      <c r="L1" s="60"/>
      <c r="M1" s="7"/>
      <c r="N1" s="11"/>
      <c r="O1" s="11"/>
      <c r="P1" s="33" t="s">
        <v>771</v>
      </c>
    </row>
    <row r="2" spans="1:16" ht="14" thickTop="1" x14ac:dyDescent="0.15"/>
    <row r="3" spans="1:16" s="4" customFormat="1" ht="28" x14ac:dyDescent="0.15">
      <c r="A3" s="38" t="s">
        <v>150</v>
      </c>
      <c r="B3" s="12" t="s">
        <v>151</v>
      </c>
      <c r="C3" s="12" t="s">
        <v>127</v>
      </c>
      <c r="D3" s="12" t="s">
        <v>128</v>
      </c>
      <c r="E3" s="3"/>
      <c r="F3" s="3"/>
      <c r="G3" s="2" t="s">
        <v>1</v>
      </c>
      <c r="H3" s="2" t="s">
        <v>44</v>
      </c>
      <c r="I3" s="2" t="s">
        <v>479</v>
      </c>
      <c r="J3" s="38" t="s">
        <v>485</v>
      </c>
      <c r="K3" s="58" t="s">
        <v>682</v>
      </c>
      <c r="L3" s="38" t="s">
        <v>486</v>
      </c>
      <c r="M3" s="38" t="s">
        <v>487</v>
      </c>
      <c r="N3" s="45" t="s">
        <v>463</v>
      </c>
      <c r="O3" s="2" t="s">
        <v>2</v>
      </c>
      <c r="P3" s="2" t="s">
        <v>0</v>
      </c>
    </row>
    <row r="4" spans="1:16" s="4" customFormat="1" ht="19.5" customHeight="1" x14ac:dyDescent="0.15">
      <c r="A4" s="35"/>
      <c r="B4" s="2"/>
      <c r="C4" s="32" t="s">
        <v>685</v>
      </c>
      <c r="D4" s="2"/>
      <c r="E4" s="34" t="s">
        <v>17</v>
      </c>
      <c r="F4" s="3" t="s">
        <v>97</v>
      </c>
      <c r="G4" s="2">
        <v>1985</v>
      </c>
      <c r="H4" s="2" t="s">
        <v>3</v>
      </c>
      <c r="I4" s="35">
        <v>1076</v>
      </c>
      <c r="J4" s="15">
        <v>867</v>
      </c>
      <c r="K4" s="50">
        <v>600</v>
      </c>
      <c r="L4" s="13">
        <v>1200</v>
      </c>
      <c r="M4" s="15"/>
      <c r="N4" s="47"/>
      <c r="O4" s="15"/>
      <c r="P4" s="5">
        <f>SUM(I4:O4)-J4</f>
        <v>2876</v>
      </c>
    </row>
    <row r="5" spans="1:16" s="4" customFormat="1" ht="19.5" customHeight="1" x14ac:dyDescent="0.15">
      <c r="A5" s="35"/>
      <c r="B5" s="2"/>
      <c r="C5" s="27"/>
      <c r="D5" s="43" t="s">
        <v>685</v>
      </c>
      <c r="E5" s="36" t="s">
        <v>417</v>
      </c>
      <c r="F5" s="3" t="s">
        <v>89</v>
      </c>
      <c r="G5" s="2">
        <v>2004</v>
      </c>
      <c r="H5" s="2" t="s">
        <v>46</v>
      </c>
      <c r="I5" s="2"/>
      <c r="J5" s="2"/>
      <c r="K5" s="50"/>
      <c r="L5" s="13">
        <v>1159</v>
      </c>
      <c r="M5" s="2">
        <v>1108</v>
      </c>
      <c r="N5" s="47"/>
      <c r="O5" s="15"/>
      <c r="P5" s="5">
        <f>SUM(I5:O5)</f>
        <v>2267</v>
      </c>
    </row>
    <row r="6" spans="1:16" s="4" customFormat="1" ht="19.5" customHeight="1" x14ac:dyDescent="0.15">
      <c r="A6" s="35"/>
      <c r="B6" s="2"/>
      <c r="C6" s="27" t="s">
        <v>685</v>
      </c>
      <c r="D6" s="2"/>
      <c r="E6" s="3" t="s">
        <v>118</v>
      </c>
      <c r="F6" s="3" t="s">
        <v>73</v>
      </c>
      <c r="G6" s="2">
        <v>1961</v>
      </c>
      <c r="H6" s="2" t="s">
        <v>46</v>
      </c>
      <c r="I6" s="2"/>
      <c r="J6" s="2"/>
      <c r="K6" s="50"/>
      <c r="L6" s="13">
        <v>972</v>
      </c>
      <c r="M6" s="2">
        <v>1200</v>
      </c>
      <c r="N6" s="46"/>
      <c r="O6" s="8"/>
      <c r="P6" s="5">
        <f>SUM(I6:O6)</f>
        <v>2172</v>
      </c>
    </row>
    <row r="7" spans="1:16" s="4" customFormat="1" ht="19.5" customHeight="1" x14ac:dyDescent="0.15">
      <c r="A7" s="35"/>
      <c r="B7" s="2"/>
      <c r="C7" s="28"/>
      <c r="D7" s="2"/>
      <c r="E7" s="3" t="s">
        <v>115</v>
      </c>
      <c r="F7" s="3" t="s">
        <v>9</v>
      </c>
      <c r="G7" s="2">
        <v>1978</v>
      </c>
      <c r="H7" s="2" t="s">
        <v>46</v>
      </c>
      <c r="I7" s="2"/>
      <c r="J7" s="35">
        <v>1022</v>
      </c>
      <c r="K7" s="50"/>
      <c r="L7" s="13">
        <v>1043</v>
      </c>
      <c r="M7" s="15"/>
      <c r="N7" s="46"/>
      <c r="O7" s="8"/>
      <c r="P7" s="5">
        <f>SUM(I7:O7)</f>
        <v>2065</v>
      </c>
    </row>
    <row r="8" spans="1:16" s="4" customFormat="1" ht="19.5" customHeight="1" x14ac:dyDescent="0.15">
      <c r="A8" s="35"/>
      <c r="B8" s="2"/>
      <c r="C8" s="2"/>
      <c r="D8" s="27" t="s">
        <v>685</v>
      </c>
      <c r="E8" s="17" t="s">
        <v>206</v>
      </c>
      <c r="F8" s="3" t="s">
        <v>89</v>
      </c>
      <c r="G8" s="2">
        <v>2004</v>
      </c>
      <c r="H8" s="2" t="s">
        <v>46</v>
      </c>
      <c r="I8" s="2"/>
      <c r="J8" s="2"/>
      <c r="K8" s="49"/>
      <c r="L8" s="13">
        <v>842</v>
      </c>
      <c r="M8" s="35">
        <v>1022</v>
      </c>
      <c r="N8" s="46"/>
      <c r="O8" s="8"/>
      <c r="P8" s="5">
        <f>SUM(I8:O8)</f>
        <v>1864</v>
      </c>
    </row>
    <row r="9" spans="1:16" s="4" customFormat="1" ht="19.5" customHeight="1" x14ac:dyDescent="0.15">
      <c r="A9" s="35"/>
      <c r="B9" s="2"/>
      <c r="C9" s="2"/>
      <c r="D9" s="28"/>
      <c r="E9" s="3" t="s">
        <v>185</v>
      </c>
      <c r="F9" s="3" t="s">
        <v>89</v>
      </c>
      <c r="G9" s="2">
        <v>2002</v>
      </c>
      <c r="H9" s="2" t="s">
        <v>46</v>
      </c>
      <c r="I9" s="2"/>
      <c r="J9" s="2"/>
      <c r="K9" s="50">
        <v>543</v>
      </c>
      <c r="L9" s="13">
        <v>938</v>
      </c>
      <c r="M9" s="2">
        <v>339</v>
      </c>
      <c r="N9" s="46"/>
      <c r="O9" s="8"/>
      <c r="P9" s="5">
        <f>SUM(I9:O9)</f>
        <v>1820</v>
      </c>
    </row>
    <row r="10" spans="1:16" s="4" customFormat="1" ht="19.5" customHeight="1" x14ac:dyDescent="0.15">
      <c r="A10" s="35"/>
      <c r="B10" s="2"/>
      <c r="C10" s="2"/>
      <c r="D10" s="2"/>
      <c r="E10" s="3" t="s">
        <v>365</v>
      </c>
      <c r="F10" s="34" t="s">
        <v>97</v>
      </c>
      <c r="G10" s="2">
        <v>1968</v>
      </c>
      <c r="H10" s="2" t="s">
        <v>46</v>
      </c>
      <c r="I10" s="2"/>
      <c r="J10" s="2"/>
      <c r="K10" s="49">
        <v>429</v>
      </c>
      <c r="L10" s="13">
        <v>873</v>
      </c>
      <c r="M10" s="2">
        <v>515</v>
      </c>
      <c r="N10" s="46"/>
      <c r="O10" s="8"/>
      <c r="P10" s="5">
        <f>SUM(I10:O10)</f>
        <v>1817</v>
      </c>
    </row>
    <row r="11" spans="1:16" s="4" customFormat="1" ht="19.5" customHeight="1" x14ac:dyDescent="0.15">
      <c r="A11" s="42"/>
      <c r="B11" s="2"/>
      <c r="C11" s="32"/>
      <c r="D11" s="2"/>
      <c r="E11" s="29" t="s">
        <v>10</v>
      </c>
      <c r="F11" s="3" t="s">
        <v>93</v>
      </c>
      <c r="G11" s="2">
        <v>1980</v>
      </c>
      <c r="H11" s="2" t="s">
        <v>4</v>
      </c>
      <c r="I11" s="2"/>
      <c r="J11" s="2"/>
      <c r="K11" s="50">
        <v>301</v>
      </c>
      <c r="L11" s="13">
        <v>674</v>
      </c>
      <c r="M11" s="35">
        <v>800</v>
      </c>
      <c r="N11" s="46"/>
      <c r="O11" s="8"/>
      <c r="P11" s="5">
        <f>SUM(I11:O11)</f>
        <v>1775</v>
      </c>
    </row>
    <row r="12" spans="1:16" s="4" customFormat="1" ht="19.5" customHeight="1" x14ac:dyDescent="0.15">
      <c r="A12" s="35"/>
      <c r="B12" s="2"/>
      <c r="C12" s="2"/>
      <c r="D12" s="2"/>
      <c r="E12" s="3" t="s">
        <v>111</v>
      </c>
      <c r="F12" s="3" t="s">
        <v>73</v>
      </c>
      <c r="G12" s="2">
        <v>1961</v>
      </c>
      <c r="H12" s="2" t="s">
        <v>46</v>
      </c>
      <c r="I12" s="2"/>
      <c r="J12" s="2"/>
      <c r="K12" s="50">
        <v>600</v>
      </c>
      <c r="L12" s="13">
        <v>1080</v>
      </c>
      <c r="M12" s="2"/>
      <c r="N12" s="46"/>
      <c r="O12" s="8"/>
      <c r="P12" s="5">
        <f>SUM(I12:O12)</f>
        <v>1680</v>
      </c>
    </row>
    <row r="13" spans="1:16" s="4" customFormat="1" ht="19.5" customHeight="1" x14ac:dyDescent="0.15">
      <c r="A13" s="42"/>
      <c r="B13" s="2"/>
      <c r="C13" s="43" t="s">
        <v>685</v>
      </c>
      <c r="D13" s="2"/>
      <c r="E13" s="29" t="s">
        <v>232</v>
      </c>
      <c r="F13" s="34" t="s">
        <v>468</v>
      </c>
      <c r="G13" s="2">
        <v>1971</v>
      </c>
      <c r="H13" s="2" t="s">
        <v>48</v>
      </c>
      <c r="I13" s="2"/>
      <c r="J13" s="2"/>
      <c r="K13" s="50">
        <v>561</v>
      </c>
      <c r="L13" s="13">
        <v>1119</v>
      </c>
      <c r="M13" s="15"/>
      <c r="N13" s="47"/>
      <c r="O13" s="8"/>
      <c r="P13" s="5">
        <f>SUM(I13:O13)</f>
        <v>1680</v>
      </c>
    </row>
    <row r="14" spans="1:16" s="4" customFormat="1" ht="19.5" customHeight="1" x14ac:dyDescent="0.15">
      <c r="A14" s="35"/>
      <c r="B14" s="2"/>
      <c r="C14" s="2"/>
      <c r="D14" s="2"/>
      <c r="E14" s="3" t="s">
        <v>236</v>
      </c>
      <c r="F14" s="3" t="s">
        <v>32</v>
      </c>
      <c r="G14" s="2">
        <v>1986</v>
      </c>
      <c r="H14" s="2" t="s">
        <v>46</v>
      </c>
      <c r="I14" s="2"/>
      <c r="J14" s="2"/>
      <c r="K14" s="50">
        <v>600</v>
      </c>
      <c r="L14" s="13">
        <v>1007</v>
      </c>
      <c r="M14" s="2"/>
      <c r="N14" s="46"/>
      <c r="O14" s="8"/>
      <c r="P14" s="5">
        <f>SUM(I14:O14)</f>
        <v>1607</v>
      </c>
    </row>
    <row r="15" spans="1:16" s="4" customFormat="1" ht="19.5" customHeight="1" x14ac:dyDescent="0.15">
      <c r="A15" s="35"/>
      <c r="B15" s="2"/>
      <c r="C15" s="53"/>
      <c r="D15" s="2"/>
      <c r="E15" s="3" t="s">
        <v>16</v>
      </c>
      <c r="F15" s="3" t="s">
        <v>99</v>
      </c>
      <c r="G15" s="2">
        <v>1963</v>
      </c>
      <c r="H15" s="2" t="s">
        <v>3</v>
      </c>
      <c r="I15" s="2"/>
      <c r="J15" s="2"/>
      <c r="K15" s="50">
        <v>324</v>
      </c>
      <c r="L15" s="13">
        <v>489</v>
      </c>
      <c r="M15" s="35">
        <v>736</v>
      </c>
      <c r="N15" s="47"/>
      <c r="O15" s="8"/>
      <c r="P15" s="5">
        <f>SUM(I15:O15)</f>
        <v>1549</v>
      </c>
    </row>
    <row r="16" spans="1:16" s="4" customFormat="1" ht="19.5" customHeight="1" x14ac:dyDescent="0.15">
      <c r="A16" s="35"/>
      <c r="B16" s="2"/>
      <c r="C16" s="2"/>
      <c r="D16" s="2"/>
      <c r="E16" s="36" t="s">
        <v>653</v>
      </c>
      <c r="F16" s="34" t="s">
        <v>89</v>
      </c>
      <c r="G16" s="2">
        <v>2008</v>
      </c>
      <c r="H16" s="35" t="s">
        <v>46</v>
      </c>
      <c r="I16" s="24"/>
      <c r="J16" s="24"/>
      <c r="K16" s="50">
        <v>175</v>
      </c>
      <c r="L16" s="13">
        <v>226</v>
      </c>
      <c r="M16" s="2">
        <v>943</v>
      </c>
      <c r="N16" s="46"/>
      <c r="O16" s="8"/>
      <c r="P16" s="5">
        <f>SUM(I16:O16)</f>
        <v>1344</v>
      </c>
    </row>
    <row r="17" spans="1:17" s="4" customFormat="1" ht="19.5" customHeight="1" x14ac:dyDescent="0.15">
      <c r="A17" s="35"/>
      <c r="B17" s="2"/>
      <c r="C17" s="2"/>
      <c r="D17" s="35"/>
      <c r="E17" s="21" t="s">
        <v>294</v>
      </c>
      <c r="F17" s="34" t="s">
        <v>89</v>
      </c>
      <c r="G17" s="2">
        <v>2005</v>
      </c>
      <c r="H17" s="2" t="s">
        <v>46</v>
      </c>
      <c r="I17" s="2"/>
      <c r="J17" s="2"/>
      <c r="K17" s="50">
        <v>444</v>
      </c>
      <c r="L17" s="13">
        <v>812</v>
      </c>
      <c r="M17" s="2"/>
      <c r="N17" s="46"/>
      <c r="O17" s="8"/>
      <c r="P17" s="5">
        <f>SUM(I17:O17)</f>
        <v>1256</v>
      </c>
      <c r="Q17" s="6"/>
    </row>
    <row r="18" spans="1:17" s="4" customFormat="1" ht="19.5" customHeight="1" x14ac:dyDescent="0.15">
      <c r="A18" s="35"/>
      <c r="B18" s="2"/>
      <c r="C18" s="2"/>
      <c r="D18" s="2"/>
      <c r="E18" s="21" t="s">
        <v>386</v>
      </c>
      <c r="F18" s="3" t="s">
        <v>89</v>
      </c>
      <c r="G18" s="2">
        <v>2006</v>
      </c>
      <c r="H18" s="2" t="s">
        <v>46</v>
      </c>
      <c r="I18" s="2"/>
      <c r="J18" s="2"/>
      <c r="K18" s="50">
        <v>289</v>
      </c>
      <c r="L18" s="2">
        <v>288</v>
      </c>
      <c r="M18" s="2">
        <v>619</v>
      </c>
      <c r="N18" s="46"/>
      <c r="O18" s="8"/>
      <c r="P18" s="5">
        <f>SUM(I18:O18)</f>
        <v>1196</v>
      </c>
      <c r="Q18" s="6"/>
    </row>
    <row r="19" spans="1:17" s="4" customFormat="1" ht="19.5" customHeight="1" x14ac:dyDescent="0.15">
      <c r="A19" s="42"/>
      <c r="B19" s="42"/>
      <c r="C19" s="28"/>
      <c r="D19" s="32"/>
      <c r="E19" s="26" t="s">
        <v>231</v>
      </c>
      <c r="F19" s="3" t="s">
        <v>79</v>
      </c>
      <c r="G19" s="2">
        <v>2005</v>
      </c>
      <c r="H19" s="2" t="s">
        <v>48</v>
      </c>
      <c r="I19" s="2"/>
      <c r="J19" s="2"/>
      <c r="K19" s="49"/>
      <c r="L19" s="13">
        <v>410</v>
      </c>
      <c r="M19" s="2">
        <v>675</v>
      </c>
      <c r="N19" s="46"/>
      <c r="O19" s="8"/>
      <c r="P19" s="5">
        <f>SUM(I19:O19)</f>
        <v>1085</v>
      </c>
    </row>
    <row r="20" spans="1:17" s="4" customFormat="1" ht="19.5" customHeight="1" x14ac:dyDescent="0.15">
      <c r="A20" s="35"/>
      <c r="B20" s="35"/>
      <c r="C20" s="28"/>
      <c r="D20" s="28"/>
      <c r="E20" s="21" t="s">
        <v>247</v>
      </c>
      <c r="F20" s="3" t="s">
        <v>97</v>
      </c>
      <c r="G20" s="2">
        <v>2005</v>
      </c>
      <c r="H20" s="2" t="s">
        <v>46</v>
      </c>
      <c r="I20" s="2"/>
      <c r="J20" s="2"/>
      <c r="K20" s="50">
        <v>279</v>
      </c>
      <c r="L20" s="13">
        <v>783</v>
      </c>
      <c r="M20" s="2"/>
      <c r="N20" s="46"/>
      <c r="O20" s="15"/>
      <c r="P20" s="5">
        <f>SUM(I20:O20)</f>
        <v>1062</v>
      </c>
    </row>
    <row r="21" spans="1:17" s="4" customFormat="1" ht="19.5" customHeight="1" x14ac:dyDescent="0.15">
      <c r="A21" s="35"/>
      <c r="B21" s="2"/>
      <c r="C21" s="2"/>
      <c r="D21" s="2"/>
      <c r="E21" s="3" t="s">
        <v>292</v>
      </c>
      <c r="F21" s="34" t="s">
        <v>445</v>
      </c>
      <c r="G21" s="2">
        <v>1965</v>
      </c>
      <c r="H21" s="2" t="s">
        <v>46</v>
      </c>
      <c r="I21" s="2"/>
      <c r="J21" s="2"/>
      <c r="K21" s="50">
        <v>324</v>
      </c>
      <c r="L21" s="13">
        <v>624</v>
      </c>
      <c r="M21" s="2"/>
      <c r="N21" s="46"/>
      <c r="O21" s="15"/>
      <c r="P21" s="5">
        <f>SUM(I21:O21)</f>
        <v>948</v>
      </c>
    </row>
    <row r="22" spans="1:17" s="4" customFormat="1" ht="19.5" customHeight="1" x14ac:dyDescent="0.15">
      <c r="A22" s="42"/>
      <c r="B22" s="2"/>
      <c r="C22" s="2"/>
      <c r="D22" s="27"/>
      <c r="E22" s="21" t="s">
        <v>337</v>
      </c>
      <c r="F22" s="3" t="s">
        <v>89</v>
      </c>
      <c r="G22" s="2">
        <v>2006</v>
      </c>
      <c r="H22" s="2" t="s">
        <v>46</v>
      </c>
      <c r="I22" s="2"/>
      <c r="J22" s="2"/>
      <c r="K22" s="49">
        <v>400</v>
      </c>
      <c r="L22" s="13">
        <v>511</v>
      </c>
      <c r="M22" s="2"/>
      <c r="N22" s="46"/>
      <c r="O22" s="8"/>
      <c r="P22" s="5">
        <f>SUM(I22:O22)</f>
        <v>911</v>
      </c>
    </row>
    <row r="23" spans="1:17" s="4" customFormat="1" ht="19.5" customHeight="1" x14ac:dyDescent="0.15">
      <c r="A23" s="35"/>
      <c r="B23" s="2"/>
      <c r="C23" s="2"/>
      <c r="D23" s="2"/>
      <c r="E23" s="34" t="s">
        <v>414</v>
      </c>
      <c r="F23" s="34" t="s">
        <v>97</v>
      </c>
      <c r="G23" s="2">
        <v>1968</v>
      </c>
      <c r="H23" s="35" t="s">
        <v>46</v>
      </c>
      <c r="I23" s="2"/>
      <c r="J23" s="2"/>
      <c r="K23" s="50">
        <v>1</v>
      </c>
      <c r="L23" s="13">
        <v>905</v>
      </c>
      <c r="M23" s="2"/>
      <c r="N23" s="46"/>
      <c r="O23" s="8"/>
      <c r="P23" s="5">
        <f>SUM(I23:O23)</f>
        <v>906</v>
      </c>
      <c r="Q23" s="6"/>
    </row>
    <row r="24" spans="1:17" s="4" customFormat="1" ht="19.5" customHeight="1" x14ac:dyDescent="0.15">
      <c r="A24" s="35"/>
      <c r="B24" s="2"/>
      <c r="C24" s="27" t="s">
        <v>685</v>
      </c>
      <c r="D24" s="27" t="s">
        <v>685</v>
      </c>
      <c r="E24" s="62" t="s">
        <v>768</v>
      </c>
      <c r="F24" s="34" t="s">
        <v>89</v>
      </c>
      <c r="G24" s="2">
        <v>2010</v>
      </c>
      <c r="H24" s="35" t="s">
        <v>48</v>
      </c>
      <c r="I24" s="24"/>
      <c r="J24" s="24"/>
      <c r="K24" s="50"/>
      <c r="L24" s="13"/>
      <c r="M24" s="2">
        <v>869</v>
      </c>
      <c r="N24" s="46"/>
      <c r="O24" s="8"/>
      <c r="P24" s="5">
        <f>SUM(I24:O24)</f>
        <v>869</v>
      </c>
    </row>
    <row r="25" spans="1:17" s="4" customFormat="1" ht="19.5" customHeight="1" x14ac:dyDescent="0.15">
      <c r="A25" s="35"/>
      <c r="B25" s="2"/>
      <c r="C25" s="27"/>
      <c r="D25" s="2"/>
      <c r="E25" s="29" t="s">
        <v>82</v>
      </c>
      <c r="F25" s="3" t="s">
        <v>68</v>
      </c>
      <c r="G25" s="2">
        <v>1997</v>
      </c>
      <c r="H25" s="2" t="s">
        <v>48</v>
      </c>
      <c r="I25" s="2"/>
      <c r="J25" s="2"/>
      <c r="K25" s="49"/>
      <c r="L25" s="13">
        <v>321</v>
      </c>
      <c r="M25" s="2">
        <v>467</v>
      </c>
      <c r="N25" s="45"/>
      <c r="O25" s="15"/>
      <c r="P25" s="5">
        <f>SUM(I25:O25)</f>
        <v>788</v>
      </c>
    </row>
    <row r="26" spans="1:17" s="4" customFormat="1" ht="19.5" customHeight="1" x14ac:dyDescent="0.15">
      <c r="A26" s="35"/>
      <c r="B26" s="2"/>
      <c r="C26" s="53"/>
      <c r="D26" s="2"/>
      <c r="E26" s="21" t="s">
        <v>296</v>
      </c>
      <c r="F26" s="3" t="s">
        <v>458</v>
      </c>
      <c r="G26" s="2">
        <v>2005</v>
      </c>
      <c r="H26" s="2" t="s">
        <v>46</v>
      </c>
      <c r="I26" s="2"/>
      <c r="J26" s="2"/>
      <c r="K26" s="50"/>
      <c r="L26" s="13">
        <v>755</v>
      </c>
      <c r="M26" s="2"/>
      <c r="N26" s="46"/>
      <c r="O26" s="8"/>
      <c r="P26" s="5">
        <f>SUM(I26:O26)</f>
        <v>755</v>
      </c>
    </row>
    <row r="27" spans="1:17" s="4" customFormat="1" ht="19.5" customHeight="1" x14ac:dyDescent="0.15">
      <c r="A27" s="35"/>
      <c r="B27" s="2"/>
      <c r="C27" s="2"/>
      <c r="D27" s="2"/>
      <c r="E27" s="34" t="s">
        <v>432</v>
      </c>
      <c r="F27" s="34" t="s">
        <v>93</v>
      </c>
      <c r="G27" s="2">
        <v>1972</v>
      </c>
      <c r="H27" s="35" t="s">
        <v>46</v>
      </c>
      <c r="I27" s="2"/>
      <c r="J27" s="2"/>
      <c r="K27" s="49">
        <v>183</v>
      </c>
      <c r="L27" s="13">
        <v>554</v>
      </c>
      <c r="M27" s="2"/>
      <c r="N27" s="46"/>
      <c r="O27" s="8"/>
      <c r="P27" s="5">
        <f>SUM(I27:O27)</f>
        <v>737</v>
      </c>
    </row>
    <row r="28" spans="1:17" s="4" customFormat="1" ht="19.5" customHeight="1" x14ac:dyDescent="0.15">
      <c r="A28" s="35"/>
      <c r="B28" s="2"/>
      <c r="C28" s="2"/>
      <c r="D28" s="2"/>
      <c r="E28" s="36" t="s">
        <v>433</v>
      </c>
      <c r="F28" s="34" t="s">
        <v>93</v>
      </c>
      <c r="G28" s="2">
        <v>2006</v>
      </c>
      <c r="H28" s="35" t="s">
        <v>46</v>
      </c>
      <c r="I28" s="2"/>
      <c r="J28" s="2"/>
      <c r="K28" s="49">
        <v>80</v>
      </c>
      <c r="L28" s="13">
        <v>649</v>
      </c>
      <c r="M28" s="2"/>
      <c r="N28" s="46"/>
      <c r="O28" s="8"/>
      <c r="P28" s="5">
        <f>SUM(I28:O28)</f>
        <v>729</v>
      </c>
    </row>
    <row r="29" spans="1:17" s="4" customFormat="1" ht="19.5" customHeight="1" x14ac:dyDescent="0.15">
      <c r="A29" s="35"/>
      <c r="B29" s="2"/>
      <c r="C29" s="2"/>
      <c r="D29" s="2"/>
      <c r="E29" s="29" t="s">
        <v>447</v>
      </c>
      <c r="F29" s="3" t="s">
        <v>97</v>
      </c>
      <c r="G29" s="2">
        <v>1974</v>
      </c>
      <c r="H29" s="2" t="s">
        <v>48</v>
      </c>
      <c r="I29" s="2"/>
      <c r="J29" s="2"/>
      <c r="K29" s="50">
        <v>258</v>
      </c>
      <c r="L29" s="13">
        <v>449</v>
      </c>
      <c r="M29" s="2"/>
      <c r="N29" s="46"/>
      <c r="O29" s="8"/>
      <c r="P29" s="5">
        <f>SUM(I29:O29)</f>
        <v>707</v>
      </c>
    </row>
    <row r="30" spans="1:17" s="4" customFormat="1" ht="19.5" customHeight="1" x14ac:dyDescent="0.15">
      <c r="A30" s="35"/>
      <c r="B30" s="2"/>
      <c r="C30" s="2"/>
      <c r="D30" s="2"/>
      <c r="E30" s="3" t="s">
        <v>366</v>
      </c>
      <c r="F30" s="34" t="s">
        <v>103</v>
      </c>
      <c r="G30" s="2">
        <v>1957</v>
      </c>
      <c r="H30" s="2" t="s">
        <v>46</v>
      </c>
      <c r="I30" s="2"/>
      <c r="J30" s="2"/>
      <c r="K30" s="49"/>
      <c r="L30" s="13">
        <v>700</v>
      </c>
      <c r="M30" s="15"/>
      <c r="N30" s="47"/>
      <c r="O30" s="15"/>
      <c r="P30" s="5">
        <f>SUM(I30:O30)</f>
        <v>700</v>
      </c>
    </row>
    <row r="31" spans="1:17" s="4" customFormat="1" ht="19.5" customHeight="1" x14ac:dyDescent="0.15">
      <c r="A31" s="35"/>
      <c r="B31" s="2"/>
      <c r="C31" s="27"/>
      <c r="D31" s="43"/>
      <c r="E31" s="36" t="s">
        <v>645</v>
      </c>
      <c r="F31" s="3" t="s">
        <v>89</v>
      </c>
      <c r="G31" s="2">
        <v>2008</v>
      </c>
      <c r="H31" s="2" t="s">
        <v>46</v>
      </c>
      <c r="I31" s="2"/>
      <c r="J31" s="2"/>
      <c r="K31" s="50">
        <v>128</v>
      </c>
      <c r="L31" s="13"/>
      <c r="M31" s="2">
        <v>565</v>
      </c>
      <c r="N31" s="47"/>
      <c r="O31" s="15"/>
      <c r="P31" s="5">
        <f>SUM(I31:O31)</f>
        <v>693</v>
      </c>
    </row>
    <row r="32" spans="1:17" s="4" customFormat="1" ht="19.5" customHeight="1" x14ac:dyDescent="0.15">
      <c r="A32" s="35"/>
      <c r="B32" s="2"/>
      <c r="C32" s="2"/>
      <c r="D32" s="2"/>
      <c r="E32" s="3" t="s">
        <v>220</v>
      </c>
      <c r="F32" s="3" t="s">
        <v>73</v>
      </c>
      <c r="G32" s="2">
        <v>1972</v>
      </c>
      <c r="H32" s="24" t="s">
        <v>46</v>
      </c>
      <c r="I32" s="24"/>
      <c r="J32" s="24"/>
      <c r="K32" s="49">
        <v>360</v>
      </c>
      <c r="L32" s="13">
        <v>241</v>
      </c>
      <c r="M32" s="2"/>
      <c r="N32" s="46"/>
      <c r="O32" s="8"/>
      <c r="P32" s="5">
        <f>SUM(I32:O32)</f>
        <v>601</v>
      </c>
    </row>
    <row r="33" spans="1:17" s="4" customFormat="1" ht="19.5" customHeight="1" x14ac:dyDescent="0.15">
      <c r="A33" s="35"/>
      <c r="B33" s="2"/>
      <c r="C33" s="2"/>
      <c r="D33" s="2"/>
      <c r="E33" s="3" t="s">
        <v>265</v>
      </c>
      <c r="F33" s="3" t="s">
        <v>67</v>
      </c>
      <c r="G33" s="2">
        <v>2002</v>
      </c>
      <c r="H33" s="2" t="s">
        <v>46</v>
      </c>
      <c r="I33" s="2"/>
      <c r="J33" s="2"/>
      <c r="K33" s="50"/>
      <c r="L33" s="13">
        <v>601</v>
      </c>
      <c r="M33" s="2"/>
      <c r="N33" s="46"/>
      <c r="O33" s="8"/>
      <c r="P33" s="5">
        <f>SUM(I33:O33)</f>
        <v>601</v>
      </c>
    </row>
    <row r="34" spans="1:17" s="4" customFormat="1" ht="19.5" customHeight="1" x14ac:dyDescent="0.15">
      <c r="A34" s="35"/>
      <c r="B34" s="2"/>
      <c r="C34" s="2"/>
      <c r="D34" s="2"/>
      <c r="E34" s="3" t="s">
        <v>229</v>
      </c>
      <c r="F34" s="3" t="s">
        <v>89</v>
      </c>
      <c r="G34" s="2">
        <v>2003</v>
      </c>
      <c r="H34" s="2" t="s">
        <v>46</v>
      </c>
      <c r="I34" s="2"/>
      <c r="J34" s="2"/>
      <c r="K34" s="50"/>
      <c r="L34" s="13">
        <v>577</v>
      </c>
      <c r="M34" s="2"/>
      <c r="N34" s="46"/>
      <c r="O34" s="8"/>
      <c r="P34" s="5">
        <f>SUM(I34:O34)</f>
        <v>577</v>
      </c>
    </row>
    <row r="35" spans="1:17" s="4" customFormat="1" ht="19.5" customHeight="1" x14ac:dyDescent="0.15">
      <c r="A35" s="35"/>
      <c r="B35" s="2"/>
      <c r="C35" s="2"/>
      <c r="D35" s="2"/>
      <c r="E35" s="3" t="s">
        <v>390</v>
      </c>
      <c r="F35" s="3" t="s">
        <v>460</v>
      </c>
      <c r="G35" s="2">
        <v>1956</v>
      </c>
      <c r="H35" s="2" t="s">
        <v>46</v>
      </c>
      <c r="I35" s="15">
        <v>121</v>
      </c>
      <c r="J35" s="2">
        <v>179</v>
      </c>
      <c r="K35" s="49">
        <v>228</v>
      </c>
      <c r="L35" s="13">
        <v>169</v>
      </c>
      <c r="M35" s="15">
        <v>134</v>
      </c>
      <c r="N35" s="46"/>
      <c r="O35" s="8"/>
      <c r="P35" s="5">
        <f>SUM(I35:O35)-I35-M35</f>
        <v>576</v>
      </c>
    </row>
    <row r="36" spans="1:17" s="4" customFormat="1" ht="19.5" customHeight="1" x14ac:dyDescent="0.15">
      <c r="A36" s="35"/>
      <c r="B36" s="2"/>
      <c r="C36" s="2"/>
      <c r="D36" s="2"/>
      <c r="E36" s="26" t="s">
        <v>300</v>
      </c>
      <c r="F36" s="3" t="s">
        <v>89</v>
      </c>
      <c r="G36" s="2">
        <v>2005</v>
      </c>
      <c r="H36" s="2" t="s">
        <v>48</v>
      </c>
      <c r="I36" s="2"/>
      <c r="J36" s="2"/>
      <c r="K36" s="49">
        <v>151</v>
      </c>
      <c r="L36" s="13">
        <v>183</v>
      </c>
      <c r="M36" s="2">
        <v>229</v>
      </c>
      <c r="N36" s="46"/>
      <c r="O36" s="8"/>
      <c r="P36" s="5">
        <f>SUM(I36:O36)</f>
        <v>563</v>
      </c>
    </row>
    <row r="37" spans="1:17" s="4" customFormat="1" ht="19.5" customHeight="1" x14ac:dyDescent="0.15">
      <c r="A37" s="35"/>
      <c r="B37" s="2"/>
      <c r="C37" s="2"/>
      <c r="D37" s="2"/>
      <c r="E37" s="3" t="s">
        <v>286</v>
      </c>
      <c r="F37" s="30" t="s">
        <v>278</v>
      </c>
      <c r="G37" s="2">
        <v>1949</v>
      </c>
      <c r="H37" s="2" t="s">
        <v>46</v>
      </c>
      <c r="I37" s="2"/>
      <c r="J37" s="2"/>
      <c r="K37" s="50">
        <v>301</v>
      </c>
      <c r="L37" s="13">
        <v>256</v>
      </c>
      <c r="M37" s="2"/>
      <c r="N37" s="46"/>
      <c r="O37" s="8"/>
      <c r="P37" s="5">
        <f>SUM(I37:O37)</f>
        <v>557</v>
      </c>
    </row>
    <row r="38" spans="1:17" s="4" customFormat="1" ht="19.5" customHeight="1" x14ac:dyDescent="0.15">
      <c r="A38" s="35"/>
      <c r="B38" s="2"/>
      <c r="C38" s="2"/>
      <c r="D38" s="2"/>
      <c r="E38" s="3" t="s">
        <v>452</v>
      </c>
      <c r="F38" s="3" t="s">
        <v>453</v>
      </c>
      <c r="G38" s="2">
        <v>1954</v>
      </c>
      <c r="H38" s="24" t="s">
        <v>46</v>
      </c>
      <c r="I38" s="15">
        <v>148</v>
      </c>
      <c r="J38" s="24">
        <v>205</v>
      </c>
      <c r="K38" s="50"/>
      <c r="L38" s="13">
        <v>338</v>
      </c>
      <c r="M38" s="2"/>
      <c r="N38" s="46"/>
      <c r="O38" s="8"/>
      <c r="P38" s="5">
        <f>SUM(I38:O38)-I38</f>
        <v>543</v>
      </c>
    </row>
    <row r="39" spans="1:17" s="4" customFormat="1" ht="19.5" customHeight="1" x14ac:dyDescent="0.15">
      <c r="A39" s="35"/>
      <c r="B39" s="2"/>
      <c r="C39" s="2"/>
      <c r="D39" s="2"/>
      <c r="E39" s="3" t="s">
        <v>28</v>
      </c>
      <c r="F39" s="3" t="s">
        <v>97</v>
      </c>
      <c r="G39" s="2">
        <v>1959</v>
      </c>
      <c r="H39" s="2" t="s">
        <v>3</v>
      </c>
      <c r="I39" s="2"/>
      <c r="J39" s="2"/>
      <c r="K39" s="50">
        <v>167</v>
      </c>
      <c r="L39" s="13">
        <v>373</v>
      </c>
      <c r="M39" s="2"/>
      <c r="N39" s="46"/>
      <c r="O39" s="8"/>
      <c r="P39" s="5">
        <f>SUM(I39:O39)</f>
        <v>540</v>
      </c>
    </row>
    <row r="40" spans="1:17" s="4" customFormat="1" ht="19.5" customHeight="1" x14ac:dyDescent="0.15">
      <c r="A40" s="35"/>
      <c r="B40" s="2"/>
      <c r="C40" s="2"/>
      <c r="D40" s="2"/>
      <c r="E40" s="3" t="s">
        <v>29</v>
      </c>
      <c r="F40" s="3" t="s">
        <v>94</v>
      </c>
      <c r="G40" s="2">
        <v>1965</v>
      </c>
      <c r="H40" s="2" t="s">
        <v>3</v>
      </c>
      <c r="I40" s="2"/>
      <c r="J40" s="2"/>
      <c r="K40" s="49"/>
      <c r="L40" s="13">
        <v>116</v>
      </c>
      <c r="M40" s="2">
        <v>422</v>
      </c>
      <c r="N40" s="46"/>
      <c r="O40" s="8"/>
      <c r="P40" s="5">
        <f>SUM(I40:O40)</f>
        <v>538</v>
      </c>
    </row>
    <row r="41" spans="1:17" s="4" customFormat="1" ht="19.5" customHeight="1" x14ac:dyDescent="0.15">
      <c r="A41" s="35"/>
      <c r="B41" s="2"/>
      <c r="C41" s="2"/>
      <c r="D41" s="2"/>
      <c r="E41" s="3" t="s">
        <v>119</v>
      </c>
      <c r="F41" s="3" t="s">
        <v>88</v>
      </c>
      <c r="G41" s="2">
        <v>1992</v>
      </c>
      <c r="H41" s="2" t="s">
        <v>46</v>
      </c>
      <c r="I41" s="2"/>
      <c r="J41" s="2"/>
      <c r="K41" s="49"/>
      <c r="L41" s="13">
        <v>532</v>
      </c>
      <c r="M41" s="15"/>
      <c r="N41" s="46"/>
      <c r="O41" s="8"/>
      <c r="P41" s="5">
        <f>SUM(I41:O41)</f>
        <v>532</v>
      </c>
    </row>
    <row r="42" spans="1:17" s="4" customFormat="1" ht="19.5" customHeight="1" x14ac:dyDescent="0.15">
      <c r="A42" s="35"/>
      <c r="B42" s="2"/>
      <c r="C42" s="2"/>
      <c r="D42" s="2"/>
      <c r="E42" s="34" t="s">
        <v>413</v>
      </c>
      <c r="F42" s="34" t="s">
        <v>359</v>
      </c>
      <c r="G42" s="2">
        <v>1972</v>
      </c>
      <c r="H42" s="35" t="s">
        <v>46</v>
      </c>
      <c r="I42" s="2"/>
      <c r="J42" s="2"/>
      <c r="K42" s="50">
        <v>525</v>
      </c>
      <c r="L42" s="13"/>
      <c r="M42" s="2"/>
      <c r="N42" s="46"/>
      <c r="O42" s="8"/>
      <c r="P42" s="5">
        <f>SUM(I42:O42)</f>
        <v>525</v>
      </c>
      <c r="Q42" s="6"/>
    </row>
    <row r="43" spans="1:17" s="4" customFormat="1" ht="19.5" customHeight="1" x14ac:dyDescent="0.15">
      <c r="A43" s="35"/>
      <c r="B43" s="2"/>
      <c r="C43" s="2"/>
      <c r="D43" s="2"/>
      <c r="E43" s="3" t="s">
        <v>176</v>
      </c>
      <c r="F43" s="3" t="s">
        <v>73</v>
      </c>
      <c r="G43" s="2">
        <v>1977</v>
      </c>
      <c r="H43" s="2" t="s">
        <v>46</v>
      </c>
      <c r="I43" s="2"/>
      <c r="J43" s="2"/>
      <c r="K43" s="49">
        <v>491</v>
      </c>
      <c r="L43" s="63"/>
      <c r="M43" s="15"/>
      <c r="N43" s="46"/>
      <c r="O43" s="8"/>
      <c r="P43" s="5">
        <f>SUM(I43:O43)</f>
        <v>491</v>
      </c>
    </row>
    <row r="44" spans="1:17" s="4" customFormat="1" ht="19.5" customHeight="1" x14ac:dyDescent="0.15">
      <c r="A44" s="44"/>
      <c r="B44" s="2"/>
      <c r="C44" s="35"/>
      <c r="D44" s="2"/>
      <c r="E44" s="29" t="s">
        <v>182</v>
      </c>
      <c r="F44" s="3" t="s">
        <v>102</v>
      </c>
      <c r="G44" s="2">
        <v>1971</v>
      </c>
      <c r="H44" s="2" t="s">
        <v>48</v>
      </c>
      <c r="I44" s="2"/>
      <c r="J44" s="2"/>
      <c r="K44" s="49">
        <v>491</v>
      </c>
      <c r="L44" s="13"/>
      <c r="M44" s="2"/>
      <c r="N44" s="46"/>
      <c r="O44" s="8"/>
      <c r="P44" s="5">
        <f>SUM(I44:O44)</f>
        <v>491</v>
      </c>
    </row>
    <row r="45" spans="1:17" s="4" customFormat="1" ht="19.5" customHeight="1" x14ac:dyDescent="0.15">
      <c r="A45" s="42"/>
      <c r="B45" s="42"/>
      <c r="C45" s="28"/>
      <c r="D45" s="28"/>
      <c r="E45" s="26" t="s">
        <v>369</v>
      </c>
      <c r="F45" s="3" t="s">
        <v>97</v>
      </c>
      <c r="G45" s="2">
        <v>2006</v>
      </c>
      <c r="H45" s="2" t="s">
        <v>48</v>
      </c>
      <c r="I45" s="2"/>
      <c r="J45" s="2"/>
      <c r="K45" s="49">
        <v>121</v>
      </c>
      <c r="L45" s="13">
        <v>355</v>
      </c>
      <c r="M45" s="2"/>
      <c r="N45" s="46"/>
      <c r="O45" s="15"/>
      <c r="P45" s="5">
        <f>SUM(I45:O45)</f>
        <v>476</v>
      </c>
    </row>
    <row r="46" spans="1:17" s="4" customFormat="1" ht="19.5" customHeight="1" x14ac:dyDescent="0.15">
      <c r="A46" s="35"/>
      <c r="B46" s="2"/>
      <c r="C46" s="2"/>
      <c r="D46" s="2"/>
      <c r="E46" s="3" t="s">
        <v>338</v>
      </c>
      <c r="F46" s="3" t="s">
        <v>89</v>
      </c>
      <c r="G46" s="2">
        <v>2003</v>
      </c>
      <c r="H46" s="2" t="s">
        <v>46</v>
      </c>
      <c r="I46" s="2"/>
      <c r="J46" s="2"/>
      <c r="K46" s="49"/>
      <c r="L46" s="13">
        <v>469</v>
      </c>
      <c r="M46" s="2"/>
      <c r="N46" s="46"/>
      <c r="O46" s="15"/>
      <c r="P46" s="5">
        <f>SUM(I46:O46)</f>
        <v>469</v>
      </c>
    </row>
    <row r="47" spans="1:17" s="4" customFormat="1" ht="19.5" customHeight="1" x14ac:dyDescent="0.15">
      <c r="A47" s="35"/>
      <c r="B47" s="2"/>
      <c r="C47" s="27"/>
      <c r="D47" s="2"/>
      <c r="E47" s="3" t="s">
        <v>144</v>
      </c>
      <c r="F47" s="3" t="s">
        <v>145</v>
      </c>
      <c r="G47" s="2">
        <v>1986</v>
      </c>
      <c r="H47" s="2" t="s">
        <v>46</v>
      </c>
      <c r="I47" s="2"/>
      <c r="J47" s="2"/>
      <c r="K47" s="50">
        <v>459</v>
      </c>
      <c r="L47" s="13"/>
      <c r="M47" s="2"/>
      <c r="N47" s="46"/>
      <c r="O47" s="8"/>
      <c r="P47" s="5">
        <f>SUM(I47:O47)</f>
        <v>459</v>
      </c>
    </row>
    <row r="48" spans="1:17" s="4" customFormat="1" ht="19.5" customHeight="1" x14ac:dyDescent="0.15">
      <c r="A48" s="35"/>
      <c r="B48" s="2"/>
      <c r="C48" s="28"/>
      <c r="D48" s="2"/>
      <c r="E48" s="34" t="s">
        <v>8</v>
      </c>
      <c r="F48" s="34" t="s">
        <v>459</v>
      </c>
      <c r="G48" s="2">
        <v>1969</v>
      </c>
      <c r="H48" s="2" t="s">
        <v>3</v>
      </c>
      <c r="I48" s="2"/>
      <c r="J48" s="2"/>
      <c r="K48" s="49">
        <v>429</v>
      </c>
      <c r="L48" s="20"/>
      <c r="M48" s="2"/>
      <c r="N48" s="47"/>
      <c r="O48" s="8"/>
      <c r="P48" s="5">
        <f>SUM(I48:O48)</f>
        <v>429</v>
      </c>
    </row>
    <row r="49" spans="1:17" s="4" customFormat="1" ht="19.5" customHeight="1" x14ac:dyDescent="0.15">
      <c r="A49" s="35"/>
      <c r="B49" s="2"/>
      <c r="C49" s="2"/>
      <c r="D49" s="2"/>
      <c r="E49" s="3" t="s">
        <v>40</v>
      </c>
      <c r="F49" s="3" t="s">
        <v>92</v>
      </c>
      <c r="G49" s="2">
        <v>1995</v>
      </c>
      <c r="H49" s="2" t="s">
        <v>3</v>
      </c>
      <c r="I49" s="2"/>
      <c r="J49" s="2"/>
      <c r="K49" s="49"/>
      <c r="L49" s="13">
        <v>429</v>
      </c>
      <c r="M49" s="2"/>
      <c r="N49" s="46"/>
      <c r="O49" s="8"/>
      <c r="P49" s="5">
        <f>SUM(I49:O49)</f>
        <v>429</v>
      </c>
    </row>
    <row r="50" spans="1:17" s="4" customFormat="1" ht="19.5" customHeight="1" x14ac:dyDescent="0.15">
      <c r="A50" s="35"/>
      <c r="B50" s="2"/>
      <c r="C50" s="2"/>
      <c r="D50" s="2"/>
      <c r="E50" s="3" t="s">
        <v>654</v>
      </c>
      <c r="F50" s="3" t="s">
        <v>655</v>
      </c>
      <c r="G50" s="2">
        <v>1992</v>
      </c>
      <c r="H50" s="2" t="s">
        <v>46</v>
      </c>
      <c r="I50" s="2"/>
      <c r="J50" s="2"/>
      <c r="K50" s="49">
        <v>400</v>
      </c>
      <c r="L50" s="13"/>
      <c r="M50" s="2"/>
      <c r="N50" s="46"/>
      <c r="O50" s="8"/>
      <c r="P50" s="5">
        <f>SUM(I50:O50)</f>
        <v>400</v>
      </c>
    </row>
    <row r="51" spans="1:17" s="4" customFormat="1" ht="19.5" customHeight="1" x14ac:dyDescent="0.15">
      <c r="A51" s="35"/>
      <c r="B51" s="2"/>
      <c r="C51" s="2"/>
      <c r="D51" s="2"/>
      <c r="E51" s="29" t="s">
        <v>293</v>
      </c>
      <c r="F51" s="3" t="s">
        <v>89</v>
      </c>
      <c r="G51" s="2">
        <v>1962</v>
      </c>
      <c r="H51" s="2" t="s">
        <v>48</v>
      </c>
      <c r="I51" s="2"/>
      <c r="J51" s="2"/>
      <c r="K51" s="50">
        <v>258</v>
      </c>
      <c r="L51" s="13">
        <v>142</v>
      </c>
      <c r="M51" s="2"/>
      <c r="N51" s="46"/>
      <c r="O51" s="8"/>
      <c r="P51" s="5">
        <f>SUM(I51:O51)</f>
        <v>400</v>
      </c>
    </row>
    <row r="52" spans="1:17" s="4" customFormat="1" ht="19.5" customHeight="1" x14ac:dyDescent="0.15">
      <c r="A52" s="35"/>
      <c r="B52" s="2"/>
      <c r="C52" s="2"/>
      <c r="D52" s="2"/>
      <c r="E52" s="26" t="s">
        <v>644</v>
      </c>
      <c r="F52" s="3" t="s">
        <v>191</v>
      </c>
      <c r="G52" s="2">
        <v>2007</v>
      </c>
      <c r="H52" s="2" t="s">
        <v>48</v>
      </c>
      <c r="I52" s="2"/>
      <c r="J52" s="2"/>
      <c r="K52" s="49">
        <v>201</v>
      </c>
      <c r="L52" s="13">
        <v>197</v>
      </c>
      <c r="M52" s="2"/>
      <c r="N52" s="46"/>
      <c r="O52" s="8"/>
      <c r="P52" s="5">
        <f>SUM(I52:O52)</f>
        <v>398</v>
      </c>
    </row>
    <row r="53" spans="1:17" s="4" customFormat="1" ht="19.5" customHeight="1" x14ac:dyDescent="0.15">
      <c r="A53" s="35"/>
      <c r="B53" s="2"/>
      <c r="C53" s="2"/>
      <c r="D53" s="2"/>
      <c r="E53" s="29" t="s">
        <v>19</v>
      </c>
      <c r="F53" s="3" t="s">
        <v>101</v>
      </c>
      <c r="G53" s="2">
        <v>1959</v>
      </c>
      <c r="H53" s="2" t="s">
        <v>4</v>
      </c>
      <c r="I53" s="2"/>
      <c r="J53" s="2"/>
      <c r="K53" s="49"/>
      <c r="L53" s="13">
        <v>391</v>
      </c>
      <c r="M53" s="2"/>
      <c r="N53" s="46"/>
      <c r="O53" s="8"/>
      <c r="P53" s="5">
        <f>SUM(I53:O53)</f>
        <v>391</v>
      </c>
      <c r="Q53" s="6"/>
    </row>
    <row r="54" spans="1:17" s="4" customFormat="1" ht="19.5" customHeight="1" x14ac:dyDescent="0.15">
      <c r="A54" s="35"/>
      <c r="B54" s="2"/>
      <c r="C54" s="2"/>
      <c r="D54" s="2"/>
      <c r="E54" s="21" t="s">
        <v>285</v>
      </c>
      <c r="F54" s="3" t="s">
        <v>68</v>
      </c>
      <c r="G54" s="2">
        <v>2005</v>
      </c>
      <c r="H54" s="2" t="s">
        <v>46</v>
      </c>
      <c r="I54" s="2"/>
      <c r="J54" s="2"/>
      <c r="K54" s="49"/>
      <c r="L54" s="13"/>
      <c r="M54" s="2">
        <v>380</v>
      </c>
      <c r="N54" s="48"/>
      <c r="O54" s="10"/>
      <c r="P54" s="5">
        <f>SUM(I54:O54)</f>
        <v>380</v>
      </c>
    </row>
    <row r="55" spans="1:17" s="4" customFormat="1" ht="19.5" customHeight="1" x14ac:dyDescent="0.15">
      <c r="A55" s="42"/>
      <c r="B55" s="35"/>
      <c r="C55" s="28"/>
      <c r="D55" s="2"/>
      <c r="E55" s="39" t="s">
        <v>272</v>
      </c>
      <c r="F55" s="3" t="s">
        <v>103</v>
      </c>
      <c r="G55" s="2">
        <v>1984</v>
      </c>
      <c r="H55" s="2" t="s">
        <v>48</v>
      </c>
      <c r="I55" s="2"/>
      <c r="J55" s="2"/>
      <c r="K55" s="49">
        <v>373</v>
      </c>
      <c r="L55" s="13"/>
      <c r="M55" s="2"/>
      <c r="N55" s="47"/>
      <c r="O55" s="8"/>
      <c r="P55" s="5">
        <f>SUM(I55:O55)</f>
        <v>373</v>
      </c>
    </row>
    <row r="56" spans="1:17" s="4" customFormat="1" ht="19.5" customHeight="1" x14ac:dyDescent="0.15">
      <c r="A56" s="35"/>
      <c r="B56" s="2"/>
      <c r="C56" s="2"/>
      <c r="D56" s="2"/>
      <c r="E56" s="34" t="s">
        <v>117</v>
      </c>
      <c r="F56" s="3" t="s">
        <v>238</v>
      </c>
      <c r="G56" s="2">
        <v>1969</v>
      </c>
      <c r="H56" s="2" t="s">
        <v>46</v>
      </c>
      <c r="I56" s="2"/>
      <c r="J56" s="2"/>
      <c r="K56" s="49">
        <v>360</v>
      </c>
      <c r="L56" s="13"/>
      <c r="M56" s="2"/>
      <c r="N56" s="46"/>
      <c r="O56" s="8"/>
      <c r="P56" s="5">
        <f>SUM(I56:O56)</f>
        <v>360</v>
      </c>
    </row>
    <row r="57" spans="1:17" s="4" customFormat="1" ht="19.5" customHeight="1" x14ac:dyDescent="0.15">
      <c r="A57" s="35"/>
      <c r="B57" s="35"/>
      <c r="C57" s="53"/>
      <c r="D57" s="35"/>
      <c r="E57" s="21" t="s">
        <v>245</v>
      </c>
      <c r="F57" s="3" t="s">
        <v>97</v>
      </c>
      <c r="G57" s="2">
        <v>2005</v>
      </c>
      <c r="H57" s="2" t="s">
        <v>46</v>
      </c>
      <c r="I57" s="2"/>
      <c r="J57" s="2"/>
      <c r="K57" s="50">
        <v>348</v>
      </c>
      <c r="L57" s="13"/>
      <c r="M57" s="15"/>
      <c r="N57" s="46"/>
      <c r="O57" s="8"/>
      <c r="P57" s="5">
        <f>SUM(I57:O57)</f>
        <v>348</v>
      </c>
    </row>
    <row r="58" spans="1:17" s="4" customFormat="1" ht="19.5" customHeight="1" x14ac:dyDescent="0.15">
      <c r="A58" s="35"/>
      <c r="B58" s="42"/>
      <c r="C58" s="2"/>
      <c r="D58" s="27"/>
      <c r="E58" s="26" t="s">
        <v>443</v>
      </c>
      <c r="F58" s="3" t="s">
        <v>89</v>
      </c>
      <c r="G58" s="2">
        <v>2007</v>
      </c>
      <c r="H58" s="2" t="s">
        <v>48</v>
      </c>
      <c r="I58" s="2"/>
      <c r="J58" s="2"/>
      <c r="K58" s="49">
        <v>68</v>
      </c>
      <c r="L58" s="13">
        <v>91</v>
      </c>
      <c r="M58" s="2">
        <v>165</v>
      </c>
      <c r="N58" s="46"/>
      <c r="O58" s="8"/>
      <c r="P58" s="5">
        <f>SUM(I58:O58)</f>
        <v>324</v>
      </c>
    </row>
    <row r="59" spans="1:17" s="4" customFormat="1" ht="19.5" customHeight="1" x14ac:dyDescent="0.15">
      <c r="A59" s="35"/>
      <c r="B59" s="2"/>
      <c r="C59" s="2"/>
      <c r="D59" s="2"/>
      <c r="E59" s="3" t="s">
        <v>450</v>
      </c>
      <c r="F59" s="3" t="s">
        <v>95</v>
      </c>
      <c r="G59" s="2">
        <v>1959</v>
      </c>
      <c r="H59" s="2" t="s">
        <v>46</v>
      </c>
      <c r="I59" s="2"/>
      <c r="J59" s="2"/>
      <c r="K59" s="49"/>
      <c r="L59" s="13">
        <v>304</v>
      </c>
      <c r="M59" s="2"/>
      <c r="N59" s="46"/>
      <c r="O59" s="8"/>
      <c r="P59" s="5">
        <f>SUM(I59:O59)</f>
        <v>304</v>
      </c>
    </row>
    <row r="60" spans="1:17" s="4" customFormat="1" ht="19.5" customHeight="1" x14ac:dyDescent="0.15">
      <c r="A60" s="35"/>
      <c r="B60" s="2"/>
      <c r="C60" s="2"/>
      <c r="D60" s="2"/>
      <c r="E60" s="3" t="s">
        <v>175</v>
      </c>
      <c r="F60" s="3" t="s">
        <v>73</v>
      </c>
      <c r="G60" s="2">
        <v>1970</v>
      </c>
      <c r="H60" s="2" t="s">
        <v>46</v>
      </c>
      <c r="I60" s="2"/>
      <c r="J60" s="2"/>
      <c r="K60" s="50"/>
      <c r="L60" s="13"/>
      <c r="M60" s="2">
        <v>301</v>
      </c>
      <c r="N60" s="46"/>
      <c r="O60" s="8"/>
      <c r="P60" s="5">
        <f>SUM(I60:O60)</f>
        <v>301</v>
      </c>
    </row>
    <row r="61" spans="1:17" s="4" customFormat="1" ht="19.5" customHeight="1" x14ac:dyDescent="0.15">
      <c r="A61" s="35"/>
      <c r="B61" s="2"/>
      <c r="C61" s="2"/>
      <c r="D61" s="2"/>
      <c r="E61" s="57" t="s">
        <v>656</v>
      </c>
      <c r="F61" s="3" t="s">
        <v>97</v>
      </c>
      <c r="G61" s="2">
        <v>2009</v>
      </c>
      <c r="H61" s="2" t="s">
        <v>46</v>
      </c>
      <c r="I61" s="2"/>
      <c r="J61" s="2"/>
      <c r="K61" s="49">
        <v>219</v>
      </c>
      <c r="L61" s="13">
        <v>79</v>
      </c>
      <c r="M61" s="2"/>
      <c r="N61" s="46"/>
      <c r="O61" s="8"/>
      <c r="P61" s="5">
        <f>SUM(I61:O61)</f>
        <v>298</v>
      </c>
    </row>
    <row r="62" spans="1:17" s="4" customFormat="1" ht="19.5" customHeight="1" x14ac:dyDescent="0.15">
      <c r="A62" s="35"/>
      <c r="B62" s="2"/>
      <c r="C62" s="2"/>
      <c r="D62" s="2"/>
      <c r="E62" s="3" t="s">
        <v>261</v>
      </c>
      <c r="F62" s="3" t="s">
        <v>89</v>
      </c>
      <c r="G62" s="2">
        <v>2002</v>
      </c>
      <c r="H62" s="2" t="s">
        <v>46</v>
      </c>
      <c r="I62" s="2"/>
      <c r="J62" s="2"/>
      <c r="K62" s="50"/>
      <c r="L62" s="13">
        <v>272</v>
      </c>
      <c r="M62" s="2"/>
      <c r="N62" s="46"/>
      <c r="O62" s="8"/>
      <c r="P62" s="5">
        <f>SUM(I62:O62)</f>
        <v>272</v>
      </c>
    </row>
    <row r="63" spans="1:17" s="4" customFormat="1" ht="19.5" customHeight="1" x14ac:dyDescent="0.15">
      <c r="A63" s="35"/>
      <c r="B63" s="2"/>
      <c r="C63" s="2"/>
      <c r="D63" s="2"/>
      <c r="E63" s="36" t="s">
        <v>769</v>
      </c>
      <c r="F63" s="34" t="s">
        <v>770</v>
      </c>
      <c r="G63" s="2">
        <v>2007</v>
      </c>
      <c r="H63" s="35" t="s">
        <v>48</v>
      </c>
      <c r="I63" s="2"/>
      <c r="J63" s="2"/>
      <c r="K63" s="49"/>
      <c r="L63" s="13"/>
      <c r="M63" s="2">
        <v>264</v>
      </c>
      <c r="N63" s="46"/>
      <c r="O63" s="8"/>
      <c r="P63" s="5">
        <f>SUM(I63:O63)</f>
        <v>264</v>
      </c>
    </row>
    <row r="64" spans="1:17" s="4" customFormat="1" ht="19.5" customHeight="1" x14ac:dyDescent="0.15">
      <c r="A64" s="35"/>
      <c r="B64" s="2"/>
      <c r="C64" s="2"/>
      <c r="D64" s="2"/>
      <c r="E64" s="26" t="s">
        <v>256</v>
      </c>
      <c r="F64" s="3" t="s">
        <v>97</v>
      </c>
      <c r="G64" s="2">
        <v>2004</v>
      </c>
      <c r="H64" s="2" t="s">
        <v>48</v>
      </c>
      <c r="I64" s="2"/>
      <c r="J64" s="2"/>
      <c r="K64" s="49">
        <v>93</v>
      </c>
      <c r="L64" s="13">
        <v>155</v>
      </c>
      <c r="M64" s="2"/>
      <c r="N64" s="46"/>
      <c r="O64" s="8"/>
      <c r="P64" s="5">
        <f>SUM(I64:O64)</f>
        <v>248</v>
      </c>
    </row>
    <row r="65" spans="1:17" s="4" customFormat="1" ht="19.5" customHeight="1" x14ac:dyDescent="0.15">
      <c r="A65" s="35"/>
      <c r="B65" s="2"/>
      <c r="C65" s="2"/>
      <c r="D65" s="2"/>
      <c r="E65" s="34" t="s">
        <v>472</v>
      </c>
      <c r="F65" s="34" t="s">
        <v>61</v>
      </c>
      <c r="G65" s="2">
        <v>1961</v>
      </c>
      <c r="H65" s="35" t="s">
        <v>46</v>
      </c>
      <c r="I65" s="2"/>
      <c r="J65" s="2"/>
      <c r="K65" s="49">
        <v>248</v>
      </c>
      <c r="L65" s="13"/>
      <c r="M65" s="2"/>
      <c r="N65" s="46"/>
      <c r="O65" s="8"/>
      <c r="P65" s="5">
        <f>SUM(I65:O65)</f>
        <v>248</v>
      </c>
    </row>
    <row r="66" spans="1:17" s="4" customFormat="1" ht="19.5" customHeight="1" x14ac:dyDescent="0.15">
      <c r="A66" s="35"/>
      <c r="B66" s="2"/>
      <c r="C66" s="2"/>
      <c r="D66" s="2"/>
      <c r="E66" s="3" t="s">
        <v>267</v>
      </c>
      <c r="F66" s="3" t="s">
        <v>97</v>
      </c>
      <c r="G66" s="2">
        <v>1964</v>
      </c>
      <c r="H66" s="2" t="s">
        <v>46</v>
      </c>
      <c r="I66" s="2"/>
      <c r="J66" s="2"/>
      <c r="K66" s="50">
        <v>238</v>
      </c>
      <c r="L66" s="13"/>
      <c r="M66" s="2"/>
      <c r="N66" s="49"/>
      <c r="O66" s="2"/>
      <c r="P66" s="5">
        <f>SUM(I66:O66)</f>
        <v>238</v>
      </c>
      <c r="Q66" s="6"/>
    </row>
    <row r="67" spans="1:17" s="4" customFormat="1" ht="19.5" customHeight="1" x14ac:dyDescent="0.15">
      <c r="A67" s="35"/>
      <c r="B67" s="2"/>
      <c r="C67" s="2"/>
      <c r="D67" s="2"/>
      <c r="E67" s="29" t="s">
        <v>183</v>
      </c>
      <c r="F67" s="3" t="s">
        <v>89</v>
      </c>
      <c r="G67" s="2">
        <v>1994</v>
      </c>
      <c r="H67" s="2" t="s">
        <v>48</v>
      </c>
      <c r="I67" s="2"/>
      <c r="J67" s="2"/>
      <c r="K67" s="49"/>
      <c r="L67" s="13">
        <v>211</v>
      </c>
      <c r="M67" s="2"/>
      <c r="N67" s="46"/>
      <c r="O67" s="8"/>
      <c r="P67" s="5">
        <f>SUM(I67:O67)</f>
        <v>211</v>
      </c>
    </row>
    <row r="68" spans="1:17" s="4" customFormat="1" ht="19.5" customHeight="1" x14ac:dyDescent="0.15">
      <c r="A68" s="35"/>
      <c r="B68" s="2"/>
      <c r="C68" s="2"/>
      <c r="D68" s="2"/>
      <c r="E68" s="3" t="s">
        <v>657</v>
      </c>
      <c r="F68" s="3" t="s">
        <v>97</v>
      </c>
      <c r="G68" s="2">
        <v>1973</v>
      </c>
      <c r="H68" s="2" t="s">
        <v>46</v>
      </c>
      <c r="I68" s="2"/>
      <c r="J68" s="2"/>
      <c r="K68" s="49">
        <v>201</v>
      </c>
      <c r="L68" s="13"/>
      <c r="M68" s="2"/>
      <c r="N68" s="46"/>
      <c r="O68" s="8"/>
      <c r="P68" s="5">
        <f>SUM(I68:O68)</f>
        <v>201</v>
      </c>
    </row>
    <row r="69" spans="1:17" s="4" customFormat="1" ht="19.5" customHeight="1" x14ac:dyDescent="0.15">
      <c r="A69" s="35"/>
      <c r="B69" s="2"/>
      <c r="C69" s="2"/>
      <c r="D69" s="2"/>
      <c r="E69" s="3" t="s">
        <v>244</v>
      </c>
      <c r="F69" s="3" t="s">
        <v>32</v>
      </c>
      <c r="G69" s="2">
        <v>1964</v>
      </c>
      <c r="H69" s="2" t="s">
        <v>46</v>
      </c>
      <c r="I69" s="2"/>
      <c r="J69" s="2"/>
      <c r="K69" s="49">
        <v>201</v>
      </c>
      <c r="L69" s="13"/>
      <c r="M69" s="2"/>
      <c r="N69" s="46"/>
      <c r="O69" s="8"/>
      <c r="P69" s="5">
        <f>SUM(I69:O69)</f>
        <v>201</v>
      </c>
    </row>
    <row r="70" spans="1:17" s="4" customFormat="1" ht="19.5" customHeight="1" x14ac:dyDescent="0.15">
      <c r="A70" s="35"/>
      <c r="B70" s="42"/>
      <c r="C70" s="2"/>
      <c r="D70" s="27"/>
      <c r="E70" s="62" t="s">
        <v>767</v>
      </c>
      <c r="F70" s="34" t="s">
        <v>89</v>
      </c>
      <c r="G70" s="2">
        <v>2009</v>
      </c>
      <c r="H70" s="35" t="s">
        <v>48</v>
      </c>
      <c r="I70" s="2"/>
      <c r="J70" s="2"/>
      <c r="K70" s="49"/>
      <c r="L70" s="13"/>
      <c r="M70" s="2">
        <v>196</v>
      </c>
      <c r="N70" s="46"/>
      <c r="O70" s="8"/>
      <c r="P70" s="5">
        <f>SUM(I70:O70)</f>
        <v>196</v>
      </c>
    </row>
    <row r="71" spans="1:17" s="4" customFormat="1" ht="19.5" customHeight="1" x14ac:dyDescent="0.15">
      <c r="A71" s="35"/>
      <c r="B71" s="2"/>
      <c r="C71" s="27"/>
      <c r="D71" s="43"/>
      <c r="E71" s="36" t="s">
        <v>646</v>
      </c>
      <c r="F71" s="3" t="s">
        <v>89</v>
      </c>
      <c r="G71" s="2">
        <v>2005</v>
      </c>
      <c r="H71" s="2" t="s">
        <v>46</v>
      </c>
      <c r="I71" s="2"/>
      <c r="J71" s="2"/>
      <c r="K71" s="50">
        <v>87</v>
      </c>
      <c r="L71" s="13"/>
      <c r="M71" s="2">
        <v>78</v>
      </c>
      <c r="N71" s="47"/>
      <c r="O71" s="15"/>
      <c r="P71" s="5">
        <f>SUM(I71:O71)</f>
        <v>165</v>
      </c>
    </row>
    <row r="72" spans="1:17" s="4" customFormat="1" ht="19.5" customHeight="1" x14ac:dyDescent="0.15">
      <c r="A72" s="35"/>
      <c r="B72" s="2"/>
      <c r="C72" s="2"/>
      <c r="D72" s="2"/>
      <c r="E72" s="29" t="s">
        <v>420</v>
      </c>
      <c r="F72" s="3" t="s">
        <v>278</v>
      </c>
      <c r="G72" s="2">
        <v>1964</v>
      </c>
      <c r="H72" s="2" t="s">
        <v>48</v>
      </c>
      <c r="I72" s="2"/>
      <c r="J72" s="2"/>
      <c r="K72" s="49">
        <v>159</v>
      </c>
      <c r="L72" s="13"/>
      <c r="M72" s="2"/>
      <c r="N72" s="46"/>
      <c r="O72" s="8"/>
      <c r="P72" s="5">
        <f>SUM(I72:O72)</f>
        <v>159</v>
      </c>
    </row>
    <row r="73" spans="1:17" s="4" customFormat="1" ht="19.5" customHeight="1" x14ac:dyDescent="0.15">
      <c r="A73" s="35"/>
      <c r="B73" s="2"/>
      <c r="C73" s="2"/>
      <c r="D73" s="2"/>
      <c r="E73" s="26" t="s">
        <v>648</v>
      </c>
      <c r="F73" s="3" t="s">
        <v>649</v>
      </c>
      <c r="G73" s="2">
        <v>2008</v>
      </c>
      <c r="H73" s="2" t="s">
        <v>48</v>
      </c>
      <c r="I73" s="2"/>
      <c r="J73" s="2"/>
      <c r="K73" s="49">
        <v>33</v>
      </c>
      <c r="L73" s="13">
        <v>68</v>
      </c>
      <c r="M73" s="2">
        <v>51</v>
      </c>
      <c r="N73" s="46"/>
      <c r="O73" s="8"/>
      <c r="P73" s="5">
        <f>SUM(I73:O73)</f>
        <v>152</v>
      </c>
    </row>
    <row r="74" spans="1:17" s="4" customFormat="1" ht="19.5" customHeight="1" x14ac:dyDescent="0.15">
      <c r="A74" s="35"/>
      <c r="B74" s="2"/>
      <c r="C74" s="2"/>
      <c r="D74" s="2"/>
      <c r="E74" s="21" t="s">
        <v>449</v>
      </c>
      <c r="F74" s="3" t="s">
        <v>67</v>
      </c>
      <c r="G74" s="2">
        <v>2007</v>
      </c>
      <c r="H74" s="2" t="s">
        <v>46</v>
      </c>
      <c r="I74" s="2"/>
      <c r="J74" s="2"/>
      <c r="K74" s="49">
        <v>151</v>
      </c>
      <c r="L74" s="13"/>
      <c r="M74" s="2"/>
      <c r="N74" s="46"/>
      <c r="O74" s="8"/>
      <c r="P74" s="5">
        <f>SUM(I74:O74)</f>
        <v>151</v>
      </c>
    </row>
    <row r="75" spans="1:17" s="4" customFormat="1" ht="19.5" customHeight="1" x14ac:dyDescent="0.15">
      <c r="A75" s="35"/>
      <c r="B75" s="2"/>
      <c r="C75" s="2"/>
      <c r="D75" s="2"/>
      <c r="E75" s="57" t="s">
        <v>658</v>
      </c>
      <c r="F75" s="3" t="s">
        <v>97</v>
      </c>
      <c r="G75" s="2">
        <v>2005</v>
      </c>
      <c r="H75" s="2" t="s">
        <v>46</v>
      </c>
      <c r="I75" s="2"/>
      <c r="J75" s="2"/>
      <c r="K75" s="49">
        <v>135</v>
      </c>
      <c r="L75" s="13"/>
      <c r="M75" s="2"/>
      <c r="N75" s="46"/>
      <c r="O75" s="8"/>
      <c r="P75" s="5">
        <f>SUM(I75:O75)</f>
        <v>135</v>
      </c>
    </row>
    <row r="76" spans="1:17" s="4" customFormat="1" ht="19.5" customHeight="1" x14ac:dyDescent="0.15">
      <c r="A76" s="42"/>
      <c r="B76" s="2"/>
      <c r="C76" s="35"/>
      <c r="D76" s="2"/>
      <c r="E76" s="29" t="s">
        <v>216</v>
      </c>
      <c r="F76" s="3" t="s">
        <v>73</v>
      </c>
      <c r="G76" s="2">
        <v>1956</v>
      </c>
      <c r="H76" s="24" t="s">
        <v>48</v>
      </c>
      <c r="I76" s="24"/>
      <c r="J76" s="24"/>
      <c r="K76" s="50"/>
      <c r="L76" s="13">
        <v>129</v>
      </c>
      <c r="M76" s="2"/>
      <c r="N76" s="46"/>
      <c r="O76" s="8"/>
      <c r="P76" s="5">
        <f>SUM(I76:O76)</f>
        <v>129</v>
      </c>
      <c r="Q76" s="6"/>
    </row>
    <row r="77" spans="1:17" s="4" customFormat="1" ht="19.5" customHeight="1" x14ac:dyDescent="0.15">
      <c r="A77" s="35"/>
      <c r="B77" s="2"/>
      <c r="C77" s="2"/>
      <c r="D77" s="2"/>
      <c r="E77" s="3" t="s">
        <v>116</v>
      </c>
      <c r="F77" s="3" t="s">
        <v>130</v>
      </c>
      <c r="G77" s="2">
        <v>1957</v>
      </c>
      <c r="H77" s="2" t="s">
        <v>46</v>
      </c>
      <c r="I77" s="2"/>
      <c r="J77" s="2"/>
      <c r="K77" s="49">
        <v>121</v>
      </c>
      <c r="L77" s="13"/>
      <c r="M77" s="2"/>
      <c r="N77" s="46"/>
      <c r="O77" s="8"/>
      <c r="P77" s="5">
        <f>SUM(I77:O77)</f>
        <v>121</v>
      </c>
      <c r="Q77" s="6"/>
    </row>
    <row r="78" spans="1:17" s="4" customFormat="1" ht="19.5" customHeight="1" x14ac:dyDescent="0.15">
      <c r="A78" s="35"/>
      <c r="B78" s="2"/>
      <c r="C78" s="2"/>
      <c r="D78" s="2"/>
      <c r="E78" s="26" t="s">
        <v>387</v>
      </c>
      <c r="F78" s="3" t="s">
        <v>73</v>
      </c>
      <c r="G78" s="2">
        <v>2007</v>
      </c>
      <c r="H78" s="2" t="s">
        <v>48</v>
      </c>
      <c r="I78" s="2"/>
      <c r="J78" s="2"/>
      <c r="K78" s="49">
        <v>107</v>
      </c>
      <c r="L78" s="13"/>
      <c r="M78" s="2"/>
      <c r="N78" s="46"/>
      <c r="O78" s="8"/>
      <c r="P78" s="5">
        <f>SUM(I78:O78)</f>
        <v>107</v>
      </c>
    </row>
    <row r="79" spans="1:17" s="4" customFormat="1" ht="19.5" customHeight="1" x14ac:dyDescent="0.15">
      <c r="A79" s="35"/>
      <c r="B79" s="2"/>
      <c r="C79" s="2"/>
      <c r="D79" s="2"/>
      <c r="E79" s="21" t="s">
        <v>241</v>
      </c>
      <c r="F79" s="3" t="s">
        <v>97</v>
      </c>
      <c r="G79" s="2">
        <v>2001</v>
      </c>
      <c r="H79" s="2" t="s">
        <v>46</v>
      </c>
      <c r="I79" s="2"/>
      <c r="J79" s="2"/>
      <c r="K79" s="50">
        <v>107</v>
      </c>
      <c r="L79" s="13"/>
      <c r="M79" s="15"/>
      <c r="N79" s="46"/>
      <c r="O79" s="8"/>
      <c r="P79" s="5">
        <f>SUM(I79:O79)</f>
        <v>107</v>
      </c>
    </row>
    <row r="80" spans="1:17" s="4" customFormat="1" ht="19.5" customHeight="1" x14ac:dyDescent="0.15">
      <c r="A80" s="35"/>
      <c r="B80" s="2"/>
      <c r="C80" s="2"/>
      <c r="D80" s="18"/>
      <c r="E80" s="62" t="s">
        <v>766</v>
      </c>
      <c r="F80" s="34" t="s">
        <v>68</v>
      </c>
      <c r="G80" s="2">
        <v>2008</v>
      </c>
      <c r="H80" s="35" t="s">
        <v>48</v>
      </c>
      <c r="I80" s="2"/>
      <c r="J80" s="2"/>
      <c r="K80" s="50"/>
      <c r="L80" s="13"/>
      <c r="M80" s="2">
        <v>105</v>
      </c>
      <c r="N80" s="46"/>
      <c r="O80" s="8"/>
      <c r="P80" s="5">
        <f>SUM(I80:O80)</f>
        <v>105</v>
      </c>
    </row>
    <row r="81" spans="1:17" s="4" customFormat="1" ht="19.5" customHeight="1" x14ac:dyDescent="0.15">
      <c r="A81" s="35"/>
      <c r="B81" s="2"/>
      <c r="C81" s="2"/>
      <c r="D81" s="2"/>
      <c r="E81" s="34" t="s">
        <v>141</v>
      </c>
      <c r="F81" s="3" t="s">
        <v>57</v>
      </c>
      <c r="G81" s="2">
        <v>1956</v>
      </c>
      <c r="H81" s="2" t="s">
        <v>46</v>
      </c>
      <c r="I81" s="2"/>
      <c r="J81" s="2"/>
      <c r="K81" s="49"/>
      <c r="L81" s="13">
        <v>104</v>
      </c>
      <c r="M81" s="2"/>
      <c r="N81" s="46"/>
      <c r="O81" s="8"/>
      <c r="P81" s="5">
        <f>SUM(I81:O81)</f>
        <v>104</v>
      </c>
    </row>
    <row r="82" spans="1:17" s="4" customFormat="1" ht="19.5" customHeight="1" x14ac:dyDescent="0.15">
      <c r="A82" s="35"/>
      <c r="B82" s="2"/>
      <c r="C82" s="2"/>
      <c r="D82" s="2"/>
      <c r="E82" s="3" t="s">
        <v>678</v>
      </c>
      <c r="F82" s="3" t="s">
        <v>679</v>
      </c>
      <c r="G82" s="2">
        <v>1957</v>
      </c>
      <c r="H82" s="2" t="s">
        <v>46</v>
      </c>
      <c r="I82" s="2"/>
      <c r="J82" s="2"/>
      <c r="K82" s="50">
        <v>87</v>
      </c>
      <c r="L82" s="13"/>
      <c r="M82" s="2"/>
      <c r="N82" s="46"/>
      <c r="O82" s="8"/>
      <c r="P82" s="5">
        <f>SUM(I82:O82)</f>
        <v>87</v>
      </c>
    </row>
    <row r="83" spans="1:17" s="4" customFormat="1" ht="19.5" customHeight="1" x14ac:dyDescent="0.15">
      <c r="A83" s="35"/>
      <c r="B83" s="2"/>
      <c r="C83" s="2"/>
      <c r="D83" s="2"/>
      <c r="E83" s="21" t="s">
        <v>456</v>
      </c>
      <c r="F83" s="3" t="s">
        <v>97</v>
      </c>
      <c r="G83" s="2">
        <v>2009</v>
      </c>
      <c r="H83" s="2" t="s">
        <v>46</v>
      </c>
      <c r="I83" s="2"/>
      <c r="J83" s="2"/>
      <c r="K83" s="50">
        <v>68</v>
      </c>
      <c r="L83" s="13"/>
      <c r="M83" s="2"/>
      <c r="N83" s="46"/>
      <c r="O83" s="8"/>
      <c r="P83" s="5">
        <f>SUM(I83:O83)</f>
        <v>68</v>
      </c>
    </row>
    <row r="84" spans="1:17" s="4" customFormat="1" ht="19.5" customHeight="1" x14ac:dyDescent="0.15">
      <c r="A84" s="35"/>
      <c r="B84" s="2"/>
      <c r="C84" s="2"/>
      <c r="D84" s="2"/>
      <c r="E84" s="3" t="s">
        <v>683</v>
      </c>
      <c r="F84" s="3" t="s">
        <v>686</v>
      </c>
      <c r="G84" s="2">
        <v>2003</v>
      </c>
      <c r="H84" s="35" t="s">
        <v>46</v>
      </c>
      <c r="I84" s="24"/>
      <c r="J84" s="24"/>
      <c r="K84" s="52"/>
      <c r="L84" s="13">
        <v>56</v>
      </c>
      <c r="M84" s="2"/>
      <c r="N84" s="46"/>
      <c r="O84" s="8"/>
      <c r="P84" s="5">
        <f>SUM(I84:O84)</f>
        <v>56</v>
      </c>
    </row>
    <row r="85" spans="1:17" s="4" customFormat="1" ht="19.5" customHeight="1" x14ac:dyDescent="0.15">
      <c r="A85" s="35"/>
      <c r="B85" s="2"/>
      <c r="C85" s="2"/>
      <c r="D85" s="2"/>
      <c r="E85" s="3" t="s">
        <v>39</v>
      </c>
      <c r="F85" s="3" t="s">
        <v>32</v>
      </c>
      <c r="G85" s="2">
        <v>1953</v>
      </c>
      <c r="H85" s="2" t="s">
        <v>3</v>
      </c>
      <c r="I85" s="2"/>
      <c r="J85" s="2"/>
      <c r="K85" s="49">
        <v>55</v>
      </c>
      <c r="L85" s="13"/>
      <c r="M85" s="2"/>
      <c r="N85" s="46"/>
      <c r="O85" s="8"/>
      <c r="P85" s="5">
        <f>SUM(I85:O85)</f>
        <v>55</v>
      </c>
    </row>
    <row r="86" spans="1:17" s="4" customFormat="1" ht="19.5" customHeight="1" x14ac:dyDescent="0.15">
      <c r="A86" s="35"/>
      <c r="B86" s="2"/>
      <c r="C86" s="2"/>
      <c r="D86" s="2"/>
      <c r="E86" s="29" t="s">
        <v>18</v>
      </c>
      <c r="F86" s="3" t="s">
        <v>102</v>
      </c>
      <c r="G86" s="2">
        <v>1994</v>
      </c>
      <c r="H86" s="2" t="s">
        <v>4</v>
      </c>
      <c r="I86" s="2"/>
      <c r="J86" s="2"/>
      <c r="K86" s="49">
        <v>55</v>
      </c>
      <c r="L86" s="13"/>
      <c r="M86" s="2"/>
      <c r="N86" s="46"/>
      <c r="O86" s="8"/>
      <c r="P86" s="5">
        <f>SUM(I86:O86)</f>
        <v>55</v>
      </c>
    </row>
    <row r="87" spans="1:17" s="4" customFormat="1" ht="19.5" customHeight="1" x14ac:dyDescent="0.15">
      <c r="A87" s="35"/>
      <c r="B87" s="2"/>
      <c r="C87" s="2"/>
      <c r="D87" s="2"/>
      <c r="E87" s="3" t="s">
        <v>448</v>
      </c>
      <c r="F87" s="3" t="s">
        <v>73</v>
      </c>
      <c r="G87" s="2">
        <v>1962</v>
      </c>
      <c r="H87" s="2" t="s">
        <v>46</v>
      </c>
      <c r="I87" s="2"/>
      <c r="J87" s="2">
        <v>51</v>
      </c>
      <c r="K87" s="49"/>
      <c r="L87" s="13"/>
      <c r="M87" s="2"/>
      <c r="N87" s="46"/>
      <c r="O87" s="8"/>
      <c r="P87" s="5">
        <f>SUM(I87:O87)</f>
        <v>51</v>
      </c>
      <c r="Q87" s="6"/>
    </row>
    <row r="88" spans="1:17" s="4" customFormat="1" ht="19.5" customHeight="1" x14ac:dyDescent="0.15">
      <c r="A88" s="35"/>
      <c r="B88" s="2"/>
      <c r="C88" s="2"/>
      <c r="D88" s="2"/>
      <c r="E88" s="26" t="s">
        <v>647</v>
      </c>
      <c r="F88" s="3" t="s">
        <v>89</v>
      </c>
      <c r="G88" s="2">
        <v>2009</v>
      </c>
      <c r="H88" s="2" t="s">
        <v>48</v>
      </c>
      <c r="I88" s="2"/>
      <c r="J88" s="2"/>
      <c r="K88" s="49">
        <v>50</v>
      </c>
      <c r="L88" s="13"/>
      <c r="M88" s="2"/>
      <c r="N88" s="46"/>
      <c r="O88" s="8"/>
      <c r="P88" s="5">
        <f>SUM(I88:O88)</f>
        <v>50</v>
      </c>
    </row>
    <row r="89" spans="1:17" s="4" customFormat="1" ht="19.5" customHeight="1" x14ac:dyDescent="0.15">
      <c r="A89" s="35"/>
      <c r="B89" s="2"/>
      <c r="C89" s="2"/>
      <c r="D89" s="2"/>
      <c r="E89" s="17" t="s">
        <v>650</v>
      </c>
      <c r="F89" s="3" t="s">
        <v>649</v>
      </c>
      <c r="G89" s="2">
        <v>2007</v>
      </c>
      <c r="H89" s="2" t="s">
        <v>46</v>
      </c>
      <c r="I89" s="2"/>
      <c r="J89" s="2"/>
      <c r="K89" s="49">
        <v>16</v>
      </c>
      <c r="L89" s="13">
        <v>33</v>
      </c>
      <c r="M89" s="2"/>
      <c r="N89" s="46"/>
      <c r="O89" s="8"/>
      <c r="P89" s="5">
        <f>SUM(I89:O89)</f>
        <v>49</v>
      </c>
    </row>
    <row r="90" spans="1:17" s="4" customFormat="1" ht="19.5" customHeight="1" x14ac:dyDescent="0.15">
      <c r="A90" s="35"/>
      <c r="B90" s="2"/>
      <c r="C90" s="2"/>
      <c r="D90" s="2"/>
      <c r="E90" s="23" t="s">
        <v>224</v>
      </c>
      <c r="F90" s="23" t="s">
        <v>225</v>
      </c>
      <c r="G90" s="2">
        <v>1947</v>
      </c>
      <c r="H90" s="24" t="s">
        <v>46</v>
      </c>
      <c r="I90" s="24"/>
      <c r="J90" s="24"/>
      <c r="K90" s="50"/>
      <c r="L90" s="13">
        <v>45</v>
      </c>
      <c r="M90" s="2"/>
      <c r="N90" s="48"/>
      <c r="O90" s="10"/>
      <c r="P90" s="5">
        <f>SUM(I90:O90)</f>
        <v>45</v>
      </c>
    </row>
    <row r="91" spans="1:17" s="4" customFormat="1" ht="19.5" customHeight="1" x14ac:dyDescent="0.15">
      <c r="A91" s="35"/>
      <c r="B91" s="2"/>
      <c r="C91" s="2"/>
      <c r="D91" s="2"/>
      <c r="E91" s="29" t="s">
        <v>454</v>
      </c>
      <c r="F91" s="34" t="s">
        <v>97</v>
      </c>
      <c r="G91" s="2">
        <v>1980</v>
      </c>
      <c r="H91" s="2" t="s">
        <v>48</v>
      </c>
      <c r="I91" s="2"/>
      <c r="J91" s="2"/>
      <c r="K91" s="49">
        <v>22</v>
      </c>
      <c r="L91" s="13">
        <v>22</v>
      </c>
      <c r="M91" s="2"/>
      <c r="N91" s="46"/>
      <c r="O91" s="8"/>
      <c r="P91" s="5">
        <f>SUM(I91:O91)</f>
        <v>44</v>
      </c>
    </row>
    <row r="92" spans="1:17" s="4" customFormat="1" ht="19.5" customHeight="1" x14ac:dyDescent="0.15">
      <c r="A92" s="35"/>
      <c r="B92" s="2"/>
      <c r="C92" s="2"/>
      <c r="D92" s="2"/>
      <c r="E92" s="26" t="s">
        <v>659</v>
      </c>
      <c r="F92" s="3" t="s">
        <v>660</v>
      </c>
      <c r="G92" s="2">
        <v>2006</v>
      </c>
      <c r="H92" s="2" t="s">
        <v>48</v>
      </c>
      <c r="I92" s="2"/>
      <c r="J92" s="2"/>
      <c r="K92" s="49">
        <v>44</v>
      </c>
      <c r="L92" s="13"/>
      <c r="M92" s="2"/>
      <c r="N92" s="46"/>
      <c r="O92" s="8"/>
      <c r="P92" s="5">
        <f>SUM(I92:O92)</f>
        <v>44</v>
      </c>
    </row>
    <row r="93" spans="1:17" s="4" customFormat="1" ht="19.5" customHeight="1" x14ac:dyDescent="0.15">
      <c r="A93" s="35"/>
      <c r="B93" s="2"/>
      <c r="C93" s="2"/>
      <c r="D93" s="2"/>
      <c r="E93" s="34" t="s">
        <v>661</v>
      </c>
      <c r="F93" s="3" t="s">
        <v>97</v>
      </c>
      <c r="G93" s="2">
        <v>2002</v>
      </c>
      <c r="H93" s="2" t="s">
        <v>46</v>
      </c>
      <c r="I93" s="2"/>
      <c r="J93" s="2"/>
      <c r="K93" s="49">
        <v>33</v>
      </c>
      <c r="L93" s="13"/>
      <c r="M93" s="2"/>
      <c r="N93" s="46"/>
      <c r="O93" s="8"/>
      <c r="P93" s="5">
        <f>SUM(I93:O93)</f>
        <v>33</v>
      </c>
    </row>
    <row r="94" spans="1:17" s="4" customFormat="1" ht="19.5" customHeight="1" x14ac:dyDescent="0.15">
      <c r="A94" s="35"/>
      <c r="B94" s="2"/>
      <c r="C94" s="2"/>
      <c r="D94" s="2"/>
      <c r="E94" s="3" t="s">
        <v>31</v>
      </c>
      <c r="F94" s="3" t="s">
        <v>32</v>
      </c>
      <c r="G94" s="2">
        <v>1949</v>
      </c>
      <c r="H94" s="2" t="s">
        <v>3</v>
      </c>
      <c r="I94" s="2"/>
      <c r="J94" s="2"/>
      <c r="K94" s="50">
        <v>27</v>
      </c>
      <c r="L94" s="13"/>
      <c r="M94" s="2"/>
      <c r="N94" s="49"/>
      <c r="O94" s="2"/>
      <c r="P94" s="5">
        <f>SUM(I94:O94)</f>
        <v>27</v>
      </c>
      <c r="Q94" s="6"/>
    </row>
    <row r="95" spans="1:17" s="4" customFormat="1" ht="19.5" customHeight="1" x14ac:dyDescent="0.15">
      <c r="A95" s="35"/>
      <c r="B95" s="2"/>
      <c r="C95" s="2"/>
      <c r="D95" s="2"/>
      <c r="E95" s="39" t="s">
        <v>684</v>
      </c>
      <c r="F95" s="34" t="s">
        <v>95</v>
      </c>
      <c r="G95" s="2">
        <v>1972</v>
      </c>
      <c r="H95" s="35" t="s">
        <v>48</v>
      </c>
      <c r="I95" s="2"/>
      <c r="J95" s="2"/>
      <c r="K95" s="50"/>
      <c r="L95" s="13">
        <v>1</v>
      </c>
      <c r="M95" s="2">
        <v>25</v>
      </c>
      <c r="N95" s="46"/>
      <c r="O95" s="8"/>
      <c r="P95" s="5">
        <f>SUM(I95:O95)</f>
        <v>26</v>
      </c>
    </row>
    <row r="96" spans="1:17" s="4" customFormat="1" ht="19.5" customHeight="1" x14ac:dyDescent="0.15">
      <c r="A96" s="35"/>
      <c r="B96" s="2"/>
      <c r="C96" s="2"/>
      <c r="D96" s="2"/>
      <c r="E96" s="39" t="s">
        <v>466</v>
      </c>
      <c r="F96" s="34" t="s">
        <v>95</v>
      </c>
      <c r="G96" s="2">
        <v>1976</v>
      </c>
      <c r="H96" s="35" t="s">
        <v>48</v>
      </c>
      <c r="I96" s="2"/>
      <c r="J96" s="2"/>
      <c r="K96" s="49"/>
      <c r="L96" s="13">
        <v>12</v>
      </c>
      <c r="M96" s="2"/>
      <c r="N96" s="46"/>
      <c r="O96" s="8"/>
      <c r="P96" s="5">
        <f>SUM(I96:O96)</f>
        <v>12</v>
      </c>
    </row>
    <row r="97" spans="1:18" s="4" customFormat="1" ht="19.5" customHeight="1" x14ac:dyDescent="0.15">
      <c r="A97" s="35"/>
      <c r="B97" s="2"/>
      <c r="C97" s="2"/>
      <c r="D97" s="2"/>
      <c r="E97" s="3" t="s">
        <v>258</v>
      </c>
      <c r="F97" s="3" t="s">
        <v>97</v>
      </c>
      <c r="G97" s="2">
        <v>1959</v>
      </c>
      <c r="H97" s="2" t="s">
        <v>46</v>
      </c>
      <c r="I97" s="2"/>
      <c r="J97" s="2"/>
      <c r="K97" s="50">
        <v>11</v>
      </c>
      <c r="L97" s="13"/>
      <c r="M97" s="2"/>
      <c r="N97" s="46"/>
      <c r="O97" s="8"/>
      <c r="P97" s="5">
        <f>SUM(I97:O97)</f>
        <v>11</v>
      </c>
    </row>
    <row r="98" spans="1:18" s="4" customFormat="1" ht="19.5" customHeight="1" x14ac:dyDescent="0.15">
      <c r="A98" s="42"/>
      <c r="B98" s="2"/>
      <c r="C98" s="53"/>
      <c r="D98" s="2"/>
      <c r="E98" s="29" t="s">
        <v>7</v>
      </c>
      <c r="F98" s="34" t="s">
        <v>89</v>
      </c>
      <c r="G98" s="2">
        <v>1995</v>
      </c>
      <c r="H98" s="2" t="s">
        <v>4</v>
      </c>
      <c r="I98" s="2"/>
      <c r="J98" s="2"/>
      <c r="K98" s="50"/>
      <c r="L98" s="13"/>
      <c r="M98" s="2">
        <v>1</v>
      </c>
      <c r="N98" s="46"/>
      <c r="O98" s="8"/>
      <c r="P98" s="5">
        <f>SUM(I98:O98)</f>
        <v>1</v>
      </c>
    </row>
    <row r="99" spans="1:18" s="4" customFormat="1" ht="19.5" customHeight="1" x14ac:dyDescent="0.15">
      <c r="A99" s="35"/>
      <c r="B99" s="2"/>
      <c r="C99" s="2"/>
      <c r="D99" s="2"/>
      <c r="E99" s="26" t="s">
        <v>651</v>
      </c>
      <c r="F99" s="3" t="s">
        <v>652</v>
      </c>
      <c r="G99" s="2">
        <v>2008</v>
      </c>
      <c r="H99" s="2" t="s">
        <v>48</v>
      </c>
      <c r="I99" s="2"/>
      <c r="J99" s="2"/>
      <c r="K99" s="49">
        <v>1</v>
      </c>
      <c r="L99" s="13"/>
      <c r="M99" s="2"/>
      <c r="N99" s="46"/>
      <c r="O99" s="8"/>
      <c r="P99" s="5">
        <f>SUM(I99:O99)</f>
        <v>1</v>
      </c>
    </row>
    <row r="100" spans="1:18" s="4" customFormat="1" ht="19.5" customHeight="1" x14ac:dyDescent="0.15">
      <c r="A100" s="35"/>
      <c r="B100" s="2"/>
      <c r="C100" s="2"/>
      <c r="D100" s="2"/>
      <c r="E100" s="3" t="s">
        <v>680</v>
      </c>
      <c r="F100" s="3" t="s">
        <v>681</v>
      </c>
      <c r="G100" s="2">
        <v>1999</v>
      </c>
      <c r="H100" s="2" t="s">
        <v>46</v>
      </c>
      <c r="I100" s="2"/>
      <c r="J100" s="2"/>
      <c r="K100" s="49">
        <v>1</v>
      </c>
      <c r="L100" s="13"/>
      <c r="M100" s="2"/>
      <c r="N100" s="46"/>
      <c r="O100" s="8"/>
      <c r="P100" s="5">
        <f>SUM(I100:O100)</f>
        <v>1</v>
      </c>
    </row>
    <row r="101" spans="1:18" s="4" customFormat="1" ht="19.5" customHeight="1" x14ac:dyDescent="0.15">
      <c r="A101" s="35"/>
      <c r="B101" s="2"/>
      <c r="C101" s="2"/>
      <c r="D101" s="2"/>
      <c r="E101" s="21" t="s">
        <v>213</v>
      </c>
      <c r="F101" s="3" t="s">
        <v>89</v>
      </c>
      <c r="G101" s="2">
        <v>2004</v>
      </c>
      <c r="H101" s="24" t="s">
        <v>46</v>
      </c>
      <c r="I101" s="24"/>
      <c r="J101" s="24"/>
      <c r="K101" s="50"/>
      <c r="L101" s="13"/>
      <c r="M101" s="2"/>
      <c r="N101" s="46"/>
      <c r="O101" s="15"/>
      <c r="P101" s="5">
        <f>SUM(I101:O101)</f>
        <v>0</v>
      </c>
      <c r="R101" s="40"/>
    </row>
    <row r="102" spans="1:18" s="4" customFormat="1" ht="19.5" customHeight="1" x14ac:dyDescent="0.15">
      <c r="A102" s="35"/>
      <c r="B102" s="2"/>
      <c r="C102" s="2"/>
      <c r="D102" s="2"/>
      <c r="E102" s="3" t="s">
        <v>107</v>
      </c>
      <c r="F102" s="3" t="s">
        <v>79</v>
      </c>
      <c r="G102" s="2">
        <v>2000</v>
      </c>
      <c r="H102" s="2" t="s">
        <v>46</v>
      </c>
      <c r="I102" s="2"/>
      <c r="J102" s="2"/>
      <c r="K102" s="49"/>
      <c r="L102" s="13"/>
      <c r="M102" s="2"/>
      <c r="N102" s="46"/>
      <c r="O102" s="8"/>
      <c r="P102" s="5">
        <f>SUM(I102:O102)</f>
        <v>0</v>
      </c>
    </row>
    <row r="103" spans="1:18" s="4" customFormat="1" ht="19.5" customHeight="1" x14ac:dyDescent="0.15">
      <c r="A103" s="35"/>
      <c r="B103" s="2"/>
      <c r="C103" s="2"/>
      <c r="D103" s="2"/>
      <c r="E103" s="21" t="s">
        <v>457</v>
      </c>
      <c r="F103" s="3" t="s">
        <v>79</v>
      </c>
      <c r="G103" s="2">
        <v>2005</v>
      </c>
      <c r="H103" s="2" t="s">
        <v>46</v>
      </c>
      <c r="I103" s="2"/>
      <c r="J103" s="2"/>
      <c r="K103" s="50"/>
      <c r="L103" s="13"/>
      <c r="M103" s="2"/>
      <c r="N103" s="46"/>
      <c r="O103" s="8"/>
      <c r="P103" s="5">
        <f>SUM(I103:O103)</f>
        <v>0</v>
      </c>
    </row>
    <row r="104" spans="1:18" s="4" customFormat="1" ht="19.5" customHeight="1" x14ac:dyDescent="0.15">
      <c r="A104" s="35"/>
      <c r="B104" s="2"/>
      <c r="C104" s="2"/>
      <c r="D104" s="2"/>
      <c r="E104" s="3" t="s">
        <v>273</v>
      </c>
      <c r="F104" s="3" t="s">
        <v>274</v>
      </c>
      <c r="G104" s="2">
        <v>1961</v>
      </c>
      <c r="H104" s="2" t="s">
        <v>46</v>
      </c>
      <c r="I104" s="2"/>
      <c r="J104" s="2"/>
      <c r="K104" s="49"/>
      <c r="L104" s="13"/>
      <c r="M104" s="2"/>
      <c r="N104" s="46"/>
      <c r="O104" s="8"/>
      <c r="P104" s="5">
        <f>SUM(I104:O104)</f>
        <v>0</v>
      </c>
    </row>
    <row r="105" spans="1:18" s="4" customFormat="1" ht="19.5" customHeight="1" x14ac:dyDescent="0.15">
      <c r="A105" s="35"/>
      <c r="B105" s="2"/>
      <c r="C105" s="2"/>
      <c r="D105" s="2"/>
      <c r="E105" s="3" t="s">
        <v>24</v>
      </c>
      <c r="F105" s="3" t="s">
        <v>93</v>
      </c>
      <c r="G105" s="2">
        <v>1996</v>
      </c>
      <c r="H105" s="2" t="s">
        <v>3</v>
      </c>
      <c r="I105" s="2"/>
      <c r="J105" s="2"/>
      <c r="K105" s="49"/>
      <c r="L105" s="13"/>
      <c r="M105" s="2"/>
      <c r="N105" s="46"/>
      <c r="O105" s="8"/>
      <c r="P105" s="5">
        <f>SUM(I105:O105)</f>
        <v>0</v>
      </c>
      <c r="Q105" s="6"/>
    </row>
    <row r="106" spans="1:18" s="4" customFormat="1" ht="19.5" customHeight="1" x14ac:dyDescent="0.15">
      <c r="A106" s="35"/>
      <c r="B106" s="2"/>
      <c r="C106" s="2"/>
      <c r="D106" s="2"/>
      <c r="E106" s="3" t="s">
        <v>187</v>
      </c>
      <c r="F106" s="3" t="s">
        <v>61</v>
      </c>
      <c r="G106" s="2">
        <v>1968</v>
      </c>
      <c r="H106" s="2" t="s">
        <v>46</v>
      </c>
      <c r="I106" s="2"/>
      <c r="J106" s="2"/>
      <c r="K106" s="49"/>
      <c r="L106" s="13"/>
      <c r="M106" s="15"/>
      <c r="N106" s="46"/>
      <c r="O106" s="8"/>
      <c r="P106" s="5">
        <f>SUM(I106:O106)</f>
        <v>0</v>
      </c>
    </row>
    <row r="107" spans="1:18" s="4" customFormat="1" ht="19.5" customHeight="1" x14ac:dyDescent="0.15">
      <c r="A107" s="35"/>
      <c r="B107" s="2"/>
      <c r="C107" s="2"/>
      <c r="D107" s="2"/>
      <c r="E107" s="3" t="s">
        <v>149</v>
      </c>
      <c r="F107" s="3" t="s">
        <v>61</v>
      </c>
      <c r="G107" s="2">
        <v>2002</v>
      </c>
      <c r="H107" s="2" t="s">
        <v>46</v>
      </c>
      <c r="I107" s="2"/>
      <c r="J107" s="2"/>
      <c r="K107" s="49"/>
      <c r="L107" s="13"/>
      <c r="M107" s="15"/>
      <c r="N107" s="46"/>
      <c r="O107" s="8"/>
      <c r="P107" s="5">
        <f>SUM(I107:O107)</f>
        <v>0</v>
      </c>
    </row>
    <row r="108" spans="1:18" s="4" customFormat="1" ht="19.5" customHeight="1" x14ac:dyDescent="0.15">
      <c r="A108" s="35"/>
      <c r="B108" s="2"/>
      <c r="C108" s="2"/>
      <c r="D108" s="2"/>
      <c r="E108" s="3" t="s">
        <v>74</v>
      </c>
      <c r="F108" s="3" t="s">
        <v>61</v>
      </c>
      <c r="G108" s="2">
        <v>1999</v>
      </c>
      <c r="H108" s="2" t="s">
        <v>46</v>
      </c>
      <c r="I108" s="2"/>
      <c r="J108" s="2"/>
      <c r="K108" s="49"/>
      <c r="L108" s="13"/>
      <c r="M108" s="2"/>
      <c r="N108" s="46"/>
      <c r="O108" s="8"/>
      <c r="P108" s="5">
        <f>SUM(I108:O108)</f>
        <v>0</v>
      </c>
    </row>
    <row r="109" spans="1:18" s="4" customFormat="1" ht="19.5" customHeight="1" x14ac:dyDescent="0.15">
      <c r="A109" s="35"/>
      <c r="B109" s="2"/>
      <c r="C109" s="2"/>
      <c r="D109" s="2"/>
      <c r="E109" s="3" t="s">
        <v>49</v>
      </c>
      <c r="F109" s="3" t="s">
        <v>53</v>
      </c>
      <c r="G109" s="2">
        <v>1988</v>
      </c>
      <c r="H109" s="2" t="s">
        <v>46</v>
      </c>
      <c r="I109" s="2"/>
      <c r="J109" s="2"/>
      <c r="K109" s="49"/>
      <c r="L109" s="13"/>
      <c r="M109" s="2"/>
      <c r="N109" s="46"/>
      <c r="O109" s="8"/>
      <c r="P109" s="5">
        <f>SUM(I109:O109)</f>
        <v>0</v>
      </c>
    </row>
    <row r="110" spans="1:18" s="4" customFormat="1" ht="19.5" customHeight="1" x14ac:dyDescent="0.15">
      <c r="A110" s="35"/>
      <c r="B110" s="2"/>
      <c r="C110" s="2"/>
      <c r="D110" s="2"/>
      <c r="E110" s="3" t="s">
        <v>85</v>
      </c>
      <c r="F110" s="3" t="s">
        <v>61</v>
      </c>
      <c r="G110" s="2">
        <v>1974</v>
      </c>
      <c r="H110" s="2" t="s">
        <v>46</v>
      </c>
      <c r="I110" s="2"/>
      <c r="J110" s="2"/>
      <c r="K110" s="49"/>
      <c r="L110" s="13"/>
      <c r="M110" s="2"/>
      <c r="N110" s="46"/>
      <c r="O110" s="8"/>
      <c r="P110" s="5">
        <f>SUM(I110:O110)</f>
        <v>0</v>
      </c>
    </row>
    <row r="111" spans="1:18" s="4" customFormat="1" ht="19.5" customHeight="1" x14ac:dyDescent="0.15">
      <c r="A111" s="35"/>
      <c r="B111" s="2"/>
      <c r="C111" s="2"/>
      <c r="D111" s="2"/>
      <c r="E111" s="3" t="s">
        <v>69</v>
      </c>
      <c r="F111" s="3" t="s">
        <v>61</v>
      </c>
      <c r="G111" s="2">
        <v>1999</v>
      </c>
      <c r="H111" s="2" t="s">
        <v>46</v>
      </c>
      <c r="I111" s="2"/>
      <c r="J111" s="2"/>
      <c r="K111" s="49"/>
      <c r="L111" s="13"/>
      <c r="M111" s="2"/>
      <c r="N111" s="46"/>
      <c r="O111" s="8"/>
      <c r="P111" s="5">
        <f>SUM(I111:O111)</f>
        <v>0</v>
      </c>
    </row>
    <row r="112" spans="1:18" s="4" customFormat="1" ht="19.5" customHeight="1" x14ac:dyDescent="0.15">
      <c r="A112" s="35"/>
      <c r="B112" s="2"/>
      <c r="C112" s="2"/>
      <c r="D112" s="28"/>
      <c r="E112" s="3" t="s">
        <v>152</v>
      </c>
      <c r="F112" s="3" t="s">
        <v>67</v>
      </c>
      <c r="G112" s="2">
        <v>2000</v>
      </c>
      <c r="H112" s="2" t="s">
        <v>46</v>
      </c>
      <c r="I112" s="2"/>
      <c r="J112" s="2"/>
      <c r="K112" s="49"/>
      <c r="L112" s="13"/>
      <c r="M112" s="2"/>
      <c r="N112" s="46"/>
      <c r="O112" s="8"/>
      <c r="P112" s="5">
        <f>SUM(I112:O112)</f>
        <v>0</v>
      </c>
    </row>
    <row r="113" spans="1:17" s="4" customFormat="1" ht="19.5" customHeight="1" x14ac:dyDescent="0.15">
      <c r="A113" s="35"/>
      <c r="B113" s="2"/>
      <c r="C113" s="2"/>
      <c r="D113" s="2"/>
      <c r="E113" s="19" t="s">
        <v>205</v>
      </c>
      <c r="F113" s="19" t="s">
        <v>67</v>
      </c>
      <c r="G113" s="2">
        <v>2002</v>
      </c>
      <c r="H113" s="18" t="s">
        <v>46</v>
      </c>
      <c r="I113" s="18"/>
      <c r="J113" s="18"/>
      <c r="K113" s="51"/>
      <c r="L113" s="13"/>
      <c r="M113" s="2"/>
      <c r="N113" s="46"/>
      <c r="O113" s="8"/>
      <c r="P113" s="5">
        <f>SUM(I113:O113)</f>
        <v>0</v>
      </c>
    </row>
    <row r="114" spans="1:17" s="4" customFormat="1" ht="19.5" customHeight="1" x14ac:dyDescent="0.15">
      <c r="A114" s="35"/>
      <c r="B114" s="2"/>
      <c r="C114" s="2"/>
      <c r="D114" s="2"/>
      <c r="E114" s="34" t="s">
        <v>426</v>
      </c>
      <c r="F114" s="34" t="s">
        <v>357</v>
      </c>
      <c r="G114" s="2">
        <v>1963</v>
      </c>
      <c r="H114" s="35" t="s">
        <v>46</v>
      </c>
      <c r="I114" s="2"/>
      <c r="J114" s="2"/>
      <c r="K114" s="49"/>
      <c r="L114" s="13"/>
      <c r="M114" s="2"/>
      <c r="N114" s="46"/>
      <c r="O114" s="8"/>
      <c r="P114" s="5">
        <f>SUM(I114:O114)</f>
        <v>0</v>
      </c>
      <c r="Q114" s="6"/>
    </row>
    <row r="115" spans="1:17" s="4" customFormat="1" ht="19.5" customHeight="1" x14ac:dyDescent="0.15">
      <c r="A115" s="35"/>
      <c r="B115" s="2"/>
      <c r="C115" s="2"/>
      <c r="D115" s="2"/>
      <c r="E115" s="3" t="s">
        <v>47</v>
      </c>
      <c r="F115" s="3" t="s">
        <v>104</v>
      </c>
      <c r="G115" s="2">
        <v>1996</v>
      </c>
      <c r="H115" s="2" t="s">
        <v>46</v>
      </c>
      <c r="I115" s="2"/>
      <c r="J115" s="2"/>
      <c r="K115" s="49"/>
      <c r="L115" s="13"/>
      <c r="M115" s="2"/>
      <c r="N115" s="46"/>
      <c r="O115" s="8"/>
      <c r="P115" s="5">
        <f>SUM(I115:O115)</f>
        <v>0</v>
      </c>
    </row>
    <row r="116" spans="1:17" s="4" customFormat="1" ht="19.5" customHeight="1" x14ac:dyDescent="0.15">
      <c r="A116" s="35"/>
      <c r="B116" s="2"/>
      <c r="C116" s="2"/>
      <c r="D116" s="2"/>
      <c r="E116" s="3" t="s">
        <v>108</v>
      </c>
      <c r="F116" s="3" t="s">
        <v>243</v>
      </c>
      <c r="G116" s="2">
        <v>1981</v>
      </c>
      <c r="H116" s="2" t="s">
        <v>46</v>
      </c>
      <c r="I116" s="2"/>
      <c r="J116" s="2"/>
      <c r="K116" s="49"/>
      <c r="L116" s="13"/>
      <c r="M116" s="15"/>
      <c r="N116" s="46"/>
      <c r="O116" s="8"/>
      <c r="P116" s="5">
        <f>SUM(I116:O116)</f>
        <v>0</v>
      </c>
    </row>
    <row r="117" spans="1:17" s="4" customFormat="1" ht="19.5" customHeight="1" x14ac:dyDescent="0.15">
      <c r="A117" s="35"/>
      <c r="B117" s="2"/>
      <c r="C117" s="2"/>
      <c r="D117" s="2"/>
      <c r="E117" s="29" t="s">
        <v>446</v>
      </c>
      <c r="F117" s="3" t="s">
        <v>96</v>
      </c>
      <c r="G117" s="2">
        <v>1989</v>
      </c>
      <c r="H117" s="2" t="s">
        <v>4</v>
      </c>
      <c r="I117" s="2"/>
      <c r="J117" s="2"/>
      <c r="K117" s="49"/>
      <c r="L117" s="13"/>
      <c r="M117" s="2"/>
      <c r="N117" s="46"/>
      <c r="O117" s="8"/>
      <c r="P117" s="5">
        <f>SUM(I117:O117)</f>
        <v>0</v>
      </c>
    </row>
    <row r="118" spans="1:17" s="4" customFormat="1" ht="19.5" customHeight="1" x14ac:dyDescent="0.15">
      <c r="A118" s="35"/>
      <c r="B118" s="2"/>
      <c r="C118" s="2"/>
      <c r="D118" s="2"/>
      <c r="E118" s="26" t="s">
        <v>442</v>
      </c>
      <c r="F118" s="3" t="s">
        <v>133</v>
      </c>
      <c r="G118" s="2">
        <v>2004</v>
      </c>
      <c r="H118" s="2" t="s">
        <v>48</v>
      </c>
      <c r="I118" s="2"/>
      <c r="J118" s="2"/>
      <c r="K118" s="49"/>
      <c r="L118" s="13"/>
      <c r="M118" s="2"/>
      <c r="N118" s="46"/>
      <c r="O118" s="8"/>
      <c r="P118" s="5">
        <f>SUM(I118:O118)</f>
        <v>0</v>
      </c>
    </row>
    <row r="119" spans="1:17" s="4" customFormat="1" ht="19.5" customHeight="1" x14ac:dyDescent="0.15">
      <c r="A119" s="35"/>
      <c r="B119" s="2"/>
      <c r="C119" s="2"/>
      <c r="D119" s="2"/>
      <c r="E119" s="34" t="s">
        <v>473</v>
      </c>
      <c r="F119" s="34" t="s">
        <v>474</v>
      </c>
      <c r="G119" s="2">
        <v>1960</v>
      </c>
      <c r="H119" s="35" t="s">
        <v>46</v>
      </c>
      <c r="I119" s="2"/>
      <c r="J119" s="2"/>
      <c r="K119" s="49"/>
      <c r="L119" s="13"/>
      <c r="M119" s="2"/>
      <c r="N119" s="46"/>
      <c r="O119" s="8"/>
      <c r="P119" s="5">
        <f>SUM(I119:O119)</f>
        <v>0</v>
      </c>
    </row>
    <row r="120" spans="1:17" s="4" customFormat="1" ht="19.5" customHeight="1" x14ac:dyDescent="0.15">
      <c r="A120" s="35"/>
      <c r="B120" s="2"/>
      <c r="C120" s="2"/>
      <c r="D120" s="2"/>
      <c r="E120" s="3" t="s">
        <v>20</v>
      </c>
      <c r="F120" s="3" t="s">
        <v>101</v>
      </c>
      <c r="G120" s="2">
        <v>1995</v>
      </c>
      <c r="H120" s="2" t="s">
        <v>3</v>
      </c>
      <c r="I120" s="2"/>
      <c r="J120" s="2"/>
      <c r="K120" s="49"/>
      <c r="L120" s="13"/>
      <c r="M120" s="2"/>
      <c r="N120" s="46"/>
      <c r="O120" s="8"/>
      <c r="P120" s="5">
        <f>SUM(I120:O120)</f>
        <v>0</v>
      </c>
    </row>
    <row r="121" spans="1:17" s="4" customFormat="1" ht="19.5" customHeight="1" x14ac:dyDescent="0.15">
      <c r="A121" s="35"/>
      <c r="B121" s="2"/>
      <c r="C121" s="2"/>
      <c r="D121" s="2"/>
      <c r="E121" s="3" t="s">
        <v>367</v>
      </c>
      <c r="F121" s="3" t="s">
        <v>368</v>
      </c>
      <c r="G121" s="2">
        <v>1980</v>
      </c>
      <c r="H121" s="2" t="s">
        <v>46</v>
      </c>
      <c r="I121" s="2"/>
      <c r="J121" s="2"/>
      <c r="K121" s="49"/>
      <c r="L121" s="13"/>
      <c r="M121" s="15"/>
      <c r="N121" s="46"/>
      <c r="O121" s="8"/>
      <c r="P121" s="5">
        <f>SUM(I121:O121)</f>
        <v>0</v>
      </c>
    </row>
    <row r="122" spans="1:17" s="4" customFormat="1" ht="19.5" customHeight="1" x14ac:dyDescent="0.15">
      <c r="A122" s="35"/>
      <c r="B122" s="2"/>
      <c r="C122" s="2"/>
      <c r="D122" s="2"/>
      <c r="E122" s="21" t="s">
        <v>280</v>
      </c>
      <c r="F122" s="3" t="s">
        <v>125</v>
      </c>
      <c r="G122" s="2">
        <v>2005</v>
      </c>
      <c r="H122" s="2" t="s">
        <v>46</v>
      </c>
      <c r="I122" s="2"/>
      <c r="J122" s="2"/>
      <c r="K122" s="49"/>
      <c r="L122" s="13"/>
      <c r="M122" s="2"/>
      <c r="N122" s="46"/>
      <c r="O122" s="8"/>
      <c r="P122" s="5">
        <f>SUM(I122:O122)</f>
        <v>0</v>
      </c>
    </row>
    <row r="123" spans="1:17" s="4" customFormat="1" ht="19.5" customHeight="1" x14ac:dyDescent="0.15">
      <c r="A123" s="35"/>
      <c r="B123" s="2"/>
      <c r="C123" s="2"/>
      <c r="D123" s="2"/>
      <c r="E123" s="3" t="s">
        <v>22</v>
      </c>
      <c r="F123" s="3" t="s">
        <v>102</v>
      </c>
      <c r="G123" s="2">
        <v>1997</v>
      </c>
      <c r="H123" s="2" t="s">
        <v>3</v>
      </c>
      <c r="I123" s="2"/>
      <c r="J123" s="2"/>
      <c r="K123" s="49"/>
      <c r="L123" s="13"/>
      <c r="M123" s="2"/>
      <c r="N123" s="46"/>
      <c r="O123" s="8"/>
      <c r="P123" s="5">
        <f>SUM(I123:O123)</f>
        <v>0</v>
      </c>
      <c r="Q123" s="6"/>
    </row>
    <row r="124" spans="1:17" s="4" customFormat="1" ht="19.5" customHeight="1" x14ac:dyDescent="0.15">
      <c r="A124" s="35"/>
      <c r="B124" s="2"/>
      <c r="C124" s="2"/>
      <c r="D124" s="2"/>
      <c r="E124" s="3" t="s">
        <v>251</v>
      </c>
      <c r="F124" s="3" t="s">
        <v>75</v>
      </c>
      <c r="G124" s="2">
        <v>1954</v>
      </c>
      <c r="H124" s="2" t="s">
        <v>46</v>
      </c>
      <c r="I124" s="2"/>
      <c r="J124" s="2"/>
      <c r="K124" s="49"/>
      <c r="L124" s="13"/>
      <c r="M124" s="2"/>
      <c r="N124" s="46"/>
      <c r="O124" s="8"/>
      <c r="P124" s="5">
        <f>SUM(I124:O124)</f>
        <v>0</v>
      </c>
    </row>
    <row r="125" spans="1:17" s="4" customFormat="1" ht="19.5" customHeight="1" x14ac:dyDescent="0.15">
      <c r="A125" s="35"/>
      <c r="B125" s="2"/>
      <c r="C125" s="2"/>
      <c r="D125" s="2"/>
      <c r="E125" s="26" t="s">
        <v>277</v>
      </c>
      <c r="F125" s="3" t="s">
        <v>67</v>
      </c>
      <c r="G125" s="2">
        <v>2005</v>
      </c>
      <c r="H125" s="2" t="s">
        <v>48</v>
      </c>
      <c r="I125" s="2"/>
      <c r="J125" s="2"/>
      <c r="K125" s="49"/>
      <c r="L125" s="13"/>
      <c r="M125" s="2"/>
      <c r="N125" s="46"/>
      <c r="O125" s="8"/>
      <c r="P125" s="5">
        <f>SUM(I125:O125)</f>
        <v>0</v>
      </c>
      <c r="Q125" s="6"/>
    </row>
    <row r="126" spans="1:17" s="4" customFormat="1" ht="19.5" customHeight="1" x14ac:dyDescent="0.15">
      <c r="A126" s="35"/>
      <c r="B126" s="2"/>
      <c r="C126" s="2"/>
      <c r="D126" s="2"/>
      <c r="E126" s="3" t="s">
        <v>109</v>
      </c>
      <c r="F126" s="3" t="s">
        <v>68</v>
      </c>
      <c r="G126" s="2">
        <v>2000</v>
      </c>
      <c r="H126" s="2" t="s">
        <v>46</v>
      </c>
      <c r="I126" s="2"/>
      <c r="J126" s="2"/>
      <c r="K126" s="49"/>
      <c r="L126" s="13"/>
      <c r="M126" s="2"/>
      <c r="N126" s="46"/>
      <c r="O126" s="8"/>
      <c r="P126" s="5">
        <f>SUM(I126:O126)</f>
        <v>0</v>
      </c>
    </row>
    <row r="127" spans="1:17" s="4" customFormat="1" ht="19.5" customHeight="1" x14ac:dyDescent="0.15">
      <c r="A127" s="35"/>
      <c r="B127" s="2"/>
      <c r="C127" s="2"/>
      <c r="D127" s="2"/>
      <c r="E127" s="29" t="s">
        <v>13</v>
      </c>
      <c r="F127" s="3" t="s">
        <v>99</v>
      </c>
      <c r="G127" s="2">
        <v>1974</v>
      </c>
      <c r="H127" s="2" t="s">
        <v>4</v>
      </c>
      <c r="I127" s="2"/>
      <c r="J127" s="2"/>
      <c r="K127" s="49"/>
      <c r="L127" s="13"/>
      <c r="M127" s="2"/>
      <c r="N127" s="48"/>
      <c r="O127" s="10"/>
      <c r="P127" s="5">
        <f>SUM(I127:O127)</f>
        <v>0</v>
      </c>
    </row>
    <row r="128" spans="1:17" s="4" customFormat="1" ht="19.5" customHeight="1" x14ac:dyDescent="0.15">
      <c r="A128" s="35"/>
      <c r="B128" s="2"/>
      <c r="C128" s="2"/>
      <c r="D128" s="2"/>
      <c r="E128" s="3" t="s">
        <v>83</v>
      </c>
      <c r="F128" s="3" t="s">
        <v>61</v>
      </c>
      <c r="G128" s="2">
        <v>1951</v>
      </c>
      <c r="H128" s="2" t="s">
        <v>46</v>
      </c>
      <c r="I128" s="2"/>
      <c r="J128" s="2"/>
      <c r="K128" s="49"/>
      <c r="L128" s="13"/>
      <c r="M128" s="2"/>
      <c r="N128" s="46"/>
      <c r="O128" s="8"/>
      <c r="P128" s="5">
        <f>SUM(I128:O128)</f>
        <v>0</v>
      </c>
    </row>
    <row r="129" spans="1:17" s="4" customFormat="1" ht="19.5" customHeight="1" x14ac:dyDescent="0.15">
      <c r="A129" s="35"/>
      <c r="B129" s="2"/>
      <c r="C129" s="2"/>
      <c r="D129" s="2"/>
      <c r="E129" s="3" t="s">
        <v>214</v>
      </c>
      <c r="F129" s="3" t="s">
        <v>61</v>
      </c>
      <c r="G129" s="2">
        <v>2003</v>
      </c>
      <c r="H129" s="24" t="s">
        <v>46</v>
      </c>
      <c r="I129" s="24"/>
      <c r="J129" s="24"/>
      <c r="K129" s="52"/>
      <c r="L129" s="13"/>
      <c r="M129" s="2"/>
      <c r="N129" s="46"/>
      <c r="O129" s="8"/>
      <c r="P129" s="5">
        <f>SUM(I129:O129)</f>
        <v>0</v>
      </c>
    </row>
    <row r="130" spans="1:17" s="4" customFormat="1" ht="19.5" customHeight="1" x14ac:dyDescent="0.15">
      <c r="A130" s="35"/>
      <c r="B130" s="2"/>
      <c r="C130" s="2"/>
      <c r="D130" s="2"/>
      <c r="E130" s="3" t="s">
        <v>55</v>
      </c>
      <c r="F130" s="3" t="s">
        <v>68</v>
      </c>
      <c r="G130" s="2">
        <v>1997</v>
      </c>
      <c r="H130" s="2" t="s">
        <v>46</v>
      </c>
      <c r="I130" s="2"/>
      <c r="J130" s="2"/>
      <c r="K130" s="49"/>
      <c r="L130" s="13"/>
      <c r="M130" s="2"/>
      <c r="N130" s="46"/>
      <c r="O130" s="8"/>
      <c r="P130" s="5">
        <f>SUM(I130:O130)</f>
        <v>0</v>
      </c>
    </row>
    <row r="131" spans="1:17" s="4" customFormat="1" ht="19.5" customHeight="1" x14ac:dyDescent="0.15">
      <c r="A131" s="35"/>
      <c r="B131" s="2"/>
      <c r="C131" s="2"/>
      <c r="D131" s="2"/>
      <c r="E131" s="3" t="s">
        <v>56</v>
      </c>
      <c r="F131" s="3" t="s">
        <v>68</v>
      </c>
      <c r="G131" s="2">
        <v>1994</v>
      </c>
      <c r="H131" s="2" t="s">
        <v>46</v>
      </c>
      <c r="I131" s="2"/>
      <c r="J131" s="2"/>
      <c r="K131" s="49"/>
      <c r="L131" s="13"/>
      <c r="M131" s="2"/>
      <c r="N131" s="46"/>
      <c r="O131" s="8"/>
      <c r="P131" s="5">
        <f>SUM(I131:O131)</f>
        <v>0</v>
      </c>
    </row>
    <row r="132" spans="1:17" s="4" customFormat="1" ht="19.5" customHeight="1" x14ac:dyDescent="0.15">
      <c r="A132" s="35"/>
      <c r="B132" s="2"/>
      <c r="C132" s="2"/>
      <c r="D132" s="2"/>
      <c r="E132" s="3" t="s">
        <v>138</v>
      </c>
      <c r="F132" s="3" t="s">
        <v>68</v>
      </c>
      <c r="G132" s="2">
        <v>1967</v>
      </c>
      <c r="H132" s="2" t="s">
        <v>46</v>
      </c>
      <c r="I132" s="2"/>
      <c r="J132" s="2"/>
      <c r="K132" s="49"/>
      <c r="L132" s="13"/>
      <c r="M132" s="2"/>
      <c r="N132" s="46"/>
      <c r="O132" s="8"/>
      <c r="P132" s="5">
        <f>SUM(I132:O132)</f>
        <v>0</v>
      </c>
    </row>
    <row r="133" spans="1:17" s="4" customFormat="1" ht="19.5" customHeight="1" x14ac:dyDescent="0.15">
      <c r="A133" s="35"/>
      <c r="B133" s="2"/>
      <c r="C133" s="2"/>
      <c r="D133" s="2"/>
      <c r="E133" s="3" t="s">
        <v>45</v>
      </c>
      <c r="F133" s="3" t="s">
        <v>89</v>
      </c>
      <c r="G133" s="2">
        <v>1968</v>
      </c>
      <c r="H133" s="2" t="s">
        <v>46</v>
      </c>
      <c r="I133" s="2"/>
      <c r="J133" s="2"/>
      <c r="K133" s="49"/>
      <c r="L133" s="13"/>
      <c r="M133" s="2"/>
      <c r="N133" s="46"/>
      <c r="O133" s="8"/>
      <c r="P133" s="5">
        <f>SUM(I133:O133)</f>
        <v>0</v>
      </c>
    </row>
    <row r="134" spans="1:17" s="4" customFormat="1" ht="19.5" customHeight="1" x14ac:dyDescent="0.15">
      <c r="A134" s="35"/>
      <c r="B134" s="2"/>
      <c r="C134" s="2"/>
      <c r="D134" s="2"/>
      <c r="E134" s="3" t="s">
        <v>50</v>
      </c>
      <c r="F134" s="3" t="s">
        <v>89</v>
      </c>
      <c r="G134" s="2">
        <v>1997</v>
      </c>
      <c r="H134" s="2" t="s">
        <v>46</v>
      </c>
      <c r="I134" s="2"/>
      <c r="J134" s="2"/>
      <c r="K134" s="49"/>
      <c r="L134" s="13"/>
      <c r="M134" s="2"/>
      <c r="N134" s="46"/>
      <c r="O134" s="8"/>
      <c r="P134" s="5">
        <f>SUM(I134:O134)</f>
        <v>0</v>
      </c>
    </row>
    <row r="135" spans="1:17" s="4" customFormat="1" ht="19.5" customHeight="1" x14ac:dyDescent="0.15">
      <c r="A135" s="35"/>
      <c r="B135" s="2"/>
      <c r="C135" s="2"/>
      <c r="D135" s="2"/>
      <c r="E135" s="3" t="s">
        <v>72</v>
      </c>
      <c r="F135" s="3" t="s">
        <v>73</v>
      </c>
      <c r="G135" s="2">
        <v>1999</v>
      </c>
      <c r="H135" s="2" t="s">
        <v>46</v>
      </c>
      <c r="I135" s="2"/>
      <c r="J135" s="2"/>
      <c r="K135" s="49"/>
      <c r="L135" s="13"/>
      <c r="M135" s="2"/>
      <c r="N135" s="46"/>
      <c r="O135" s="8"/>
      <c r="P135" s="5">
        <f>SUM(I135:O135)</f>
        <v>0</v>
      </c>
    </row>
    <row r="136" spans="1:17" s="4" customFormat="1" ht="19.5" customHeight="1" x14ac:dyDescent="0.15">
      <c r="A136" s="35"/>
      <c r="B136" s="2"/>
      <c r="C136" s="2"/>
      <c r="D136" s="2"/>
      <c r="E136" s="29" t="s">
        <v>254</v>
      </c>
      <c r="F136" s="3" t="s">
        <v>89</v>
      </c>
      <c r="G136" s="2">
        <v>2002</v>
      </c>
      <c r="H136" s="2" t="s">
        <v>48</v>
      </c>
      <c r="I136" s="2"/>
      <c r="J136" s="2"/>
      <c r="K136" s="50"/>
      <c r="L136" s="13"/>
      <c r="M136" s="2"/>
      <c r="N136" s="46"/>
      <c r="O136" s="8"/>
      <c r="P136" s="5">
        <f>SUM(I136:O136)</f>
        <v>0</v>
      </c>
      <c r="Q136" s="6"/>
    </row>
    <row r="137" spans="1:17" s="4" customFormat="1" ht="19.5" customHeight="1" x14ac:dyDescent="0.15">
      <c r="A137" s="35"/>
      <c r="B137" s="2"/>
      <c r="C137" s="2"/>
      <c r="D137" s="2"/>
      <c r="E137" s="3" t="s">
        <v>263</v>
      </c>
      <c r="F137" s="3" t="s">
        <v>90</v>
      </c>
      <c r="G137" s="2">
        <v>1973</v>
      </c>
      <c r="H137" s="2" t="s">
        <v>46</v>
      </c>
      <c r="I137" s="2"/>
      <c r="J137" s="2"/>
      <c r="K137" s="50"/>
      <c r="L137" s="13"/>
      <c r="M137" s="2"/>
      <c r="N137" s="46"/>
      <c r="O137" s="8"/>
      <c r="P137" s="5">
        <f>SUM(I137:O137)</f>
        <v>0</v>
      </c>
    </row>
    <row r="138" spans="1:17" s="4" customFormat="1" ht="19.5" customHeight="1" x14ac:dyDescent="0.15">
      <c r="A138" s="35"/>
      <c r="B138" s="2"/>
      <c r="C138" s="2"/>
      <c r="D138" s="2"/>
      <c r="E138" s="21" t="s">
        <v>288</v>
      </c>
      <c r="F138" s="3" t="s">
        <v>90</v>
      </c>
      <c r="G138" s="2">
        <v>2005</v>
      </c>
      <c r="H138" s="2" t="s">
        <v>46</v>
      </c>
      <c r="I138" s="2"/>
      <c r="J138" s="2"/>
      <c r="K138" s="50"/>
      <c r="L138" s="13"/>
      <c r="M138" s="2"/>
      <c r="N138" s="46"/>
      <c r="O138" s="8"/>
      <c r="P138" s="5">
        <f>SUM(I138:O138)</f>
        <v>0</v>
      </c>
    </row>
    <row r="139" spans="1:17" s="4" customFormat="1" ht="19.5" customHeight="1" x14ac:dyDescent="0.15">
      <c r="A139" s="35"/>
      <c r="B139" s="2"/>
      <c r="C139" s="2"/>
      <c r="D139" s="2"/>
      <c r="E139" s="3" t="s">
        <v>54</v>
      </c>
      <c r="F139" s="3" t="s">
        <v>88</v>
      </c>
      <c r="G139" s="2">
        <v>1962</v>
      </c>
      <c r="H139" s="2" t="s">
        <v>46</v>
      </c>
      <c r="I139" s="2"/>
      <c r="J139" s="2"/>
      <c r="K139" s="49"/>
      <c r="L139" s="13"/>
      <c r="M139" s="2"/>
      <c r="N139" s="48"/>
      <c r="O139" s="10"/>
      <c r="P139" s="5">
        <f>SUM(I139:O139)</f>
        <v>0</v>
      </c>
    </row>
    <row r="140" spans="1:17" s="4" customFormat="1" ht="19.5" customHeight="1" x14ac:dyDescent="0.15">
      <c r="A140" s="35"/>
      <c r="B140" s="2"/>
      <c r="C140" s="2"/>
      <c r="D140" s="2"/>
      <c r="E140" s="29" t="s">
        <v>110</v>
      </c>
      <c r="F140" s="3" t="s">
        <v>125</v>
      </c>
      <c r="G140" s="2">
        <v>1984</v>
      </c>
      <c r="H140" s="2" t="s">
        <v>48</v>
      </c>
      <c r="I140" s="2"/>
      <c r="J140" s="2"/>
      <c r="K140" s="49"/>
      <c r="L140" s="13"/>
      <c r="M140" s="2"/>
      <c r="N140" s="46"/>
      <c r="O140" s="8"/>
      <c r="P140" s="5">
        <f>SUM(I140:O140)</f>
        <v>0</v>
      </c>
    </row>
    <row r="141" spans="1:17" s="4" customFormat="1" ht="19.5" customHeight="1" x14ac:dyDescent="0.15">
      <c r="A141" s="35"/>
      <c r="B141" s="2"/>
      <c r="C141" s="41"/>
      <c r="D141" s="2"/>
      <c r="E141" s="34" t="s">
        <v>423</v>
      </c>
      <c r="F141" s="34" t="s">
        <v>362</v>
      </c>
      <c r="G141" s="2">
        <v>1960</v>
      </c>
      <c r="H141" s="35" t="s">
        <v>46</v>
      </c>
      <c r="I141" s="2"/>
      <c r="J141" s="2"/>
      <c r="K141" s="49"/>
      <c r="L141" s="13"/>
      <c r="M141" s="2"/>
      <c r="N141" s="46"/>
      <c r="O141" s="15"/>
      <c r="P141" s="5">
        <f>SUM(I141:O141)</f>
        <v>0</v>
      </c>
    </row>
    <row r="142" spans="1:17" s="4" customFormat="1" ht="19.5" customHeight="1" x14ac:dyDescent="0.15">
      <c r="A142" s="35"/>
      <c r="B142" s="2"/>
      <c r="C142" s="2"/>
      <c r="D142" s="2"/>
      <c r="E142" s="34" t="s">
        <v>469</v>
      </c>
      <c r="F142" s="34" t="s">
        <v>470</v>
      </c>
      <c r="G142" s="2">
        <v>1980</v>
      </c>
      <c r="H142" s="35" t="s">
        <v>46</v>
      </c>
      <c r="I142" s="2"/>
      <c r="J142" s="2"/>
      <c r="K142" s="49"/>
      <c r="L142" s="13"/>
      <c r="M142" s="2"/>
      <c r="N142" s="46"/>
      <c r="O142" s="8"/>
      <c r="P142" s="5">
        <f>SUM(I142:O142)</f>
        <v>0</v>
      </c>
    </row>
    <row r="143" spans="1:17" s="4" customFormat="1" ht="19.5" customHeight="1" x14ac:dyDescent="0.15">
      <c r="A143" s="35"/>
      <c r="B143" s="2"/>
      <c r="C143" s="2"/>
      <c r="D143" s="2"/>
      <c r="E143" s="39" t="s">
        <v>291</v>
      </c>
      <c r="F143" s="34" t="s">
        <v>445</v>
      </c>
      <c r="G143" s="2">
        <v>1992</v>
      </c>
      <c r="H143" s="2" t="s">
        <v>48</v>
      </c>
      <c r="I143" s="2"/>
      <c r="J143" s="2"/>
      <c r="K143" s="50"/>
      <c r="L143" s="13"/>
      <c r="M143" s="2"/>
      <c r="N143" s="46"/>
      <c r="O143" s="8"/>
      <c r="P143" s="5">
        <f>SUM(I143:O143)</f>
        <v>0</v>
      </c>
    </row>
    <row r="144" spans="1:17" s="4" customFormat="1" ht="19.5" customHeight="1" x14ac:dyDescent="0.15">
      <c r="A144" s="35"/>
      <c r="B144" s="2"/>
      <c r="C144" s="2"/>
      <c r="D144" s="2"/>
      <c r="E144" s="3" t="s">
        <v>440</v>
      </c>
      <c r="F144" s="3" t="s">
        <v>441</v>
      </c>
      <c r="G144" s="2">
        <v>1990</v>
      </c>
      <c r="H144" s="2" t="s">
        <v>46</v>
      </c>
      <c r="I144" s="2"/>
      <c r="J144" s="2"/>
      <c r="K144" s="50"/>
      <c r="L144" s="13"/>
      <c r="M144" s="2"/>
      <c r="N144" s="46"/>
      <c r="O144" s="8"/>
      <c r="P144" s="5">
        <f>SUM(I144:O144)</f>
        <v>0</v>
      </c>
    </row>
    <row r="145" spans="1:19" s="4" customFormat="1" ht="19.5" customHeight="1" x14ac:dyDescent="0.15">
      <c r="A145" s="35"/>
      <c r="B145" s="2"/>
      <c r="C145" s="2"/>
      <c r="D145" s="2"/>
      <c r="E145" s="3" t="s">
        <v>252</v>
      </c>
      <c r="F145" s="3" t="s">
        <v>98</v>
      </c>
      <c r="G145" s="2">
        <v>1951</v>
      </c>
      <c r="H145" s="2" t="s">
        <v>46</v>
      </c>
      <c r="I145" s="2"/>
      <c r="J145" s="2"/>
      <c r="K145" s="50"/>
      <c r="L145" s="13"/>
      <c r="M145" s="2"/>
      <c r="N145" s="46"/>
      <c r="O145" s="8"/>
      <c r="P145" s="5">
        <f>SUM(I145:O145)</f>
        <v>0</v>
      </c>
    </row>
    <row r="146" spans="1:19" s="4" customFormat="1" ht="19.5" customHeight="1" x14ac:dyDescent="0.15">
      <c r="A146" s="35"/>
      <c r="B146" s="2"/>
      <c r="C146" s="2"/>
      <c r="D146" s="2"/>
      <c r="E146" s="3" t="s">
        <v>266</v>
      </c>
      <c r="F146" s="3" t="s">
        <v>243</v>
      </c>
      <c r="G146" s="2">
        <v>1964</v>
      </c>
      <c r="H146" s="2" t="s">
        <v>46</v>
      </c>
      <c r="I146" s="2"/>
      <c r="J146" s="2"/>
      <c r="K146" s="49"/>
      <c r="L146" s="63"/>
      <c r="M146" s="2"/>
      <c r="N146" s="46"/>
      <c r="O146" s="8"/>
      <c r="P146" s="5">
        <f>SUM(I146:O146)</f>
        <v>0</v>
      </c>
    </row>
    <row r="147" spans="1:19" s="4" customFormat="1" ht="19.5" customHeight="1" x14ac:dyDescent="0.15">
      <c r="A147" s="35"/>
      <c r="B147" s="2"/>
      <c r="C147" s="2"/>
      <c r="D147" s="2"/>
      <c r="E147" s="29" t="s">
        <v>385</v>
      </c>
      <c r="F147" s="3" t="s">
        <v>89</v>
      </c>
      <c r="G147" s="2">
        <v>1981</v>
      </c>
      <c r="H147" s="2" t="s">
        <v>48</v>
      </c>
      <c r="I147" s="2"/>
      <c r="J147" s="2"/>
      <c r="K147" s="50"/>
      <c r="L147" s="13"/>
      <c r="M147" s="2"/>
      <c r="N147" s="46"/>
      <c r="O147" s="8"/>
      <c r="P147" s="5">
        <f>SUM(I147:O147)</f>
        <v>0</v>
      </c>
    </row>
    <row r="148" spans="1:19" s="4" customFormat="1" ht="19.5" customHeight="1" x14ac:dyDescent="0.15">
      <c r="A148" s="35"/>
      <c r="B148" s="2"/>
      <c r="C148" s="53"/>
      <c r="D148" s="2"/>
      <c r="E148" s="34" t="s">
        <v>371</v>
      </c>
      <c r="F148" s="34" t="s">
        <v>362</v>
      </c>
      <c r="G148" s="2">
        <v>1963</v>
      </c>
      <c r="H148" s="2" t="s">
        <v>46</v>
      </c>
      <c r="I148" s="2"/>
      <c r="J148" s="2"/>
      <c r="K148" s="49"/>
      <c r="L148" s="13"/>
      <c r="M148" s="2"/>
      <c r="N148" s="47"/>
      <c r="O148" s="8"/>
      <c r="P148" s="5">
        <f>SUM(I148:O148)</f>
        <v>0</v>
      </c>
      <c r="R148" s="6"/>
      <c r="S148" s="6"/>
    </row>
    <row r="149" spans="1:19" s="4" customFormat="1" ht="19.5" customHeight="1" x14ac:dyDescent="0.15">
      <c r="A149" s="35"/>
      <c r="B149" s="2"/>
      <c r="C149" s="2"/>
      <c r="D149" s="2"/>
      <c r="E149" s="3" t="s">
        <v>237</v>
      </c>
      <c r="F149" s="3" t="s">
        <v>77</v>
      </c>
      <c r="G149" s="2">
        <v>1991</v>
      </c>
      <c r="H149" s="2" t="s">
        <v>46</v>
      </c>
      <c r="I149" s="2"/>
      <c r="J149" s="2"/>
      <c r="K149" s="49"/>
      <c r="L149" s="13"/>
      <c r="M149" s="2"/>
      <c r="N149" s="46"/>
      <c r="O149" s="8"/>
      <c r="P149" s="5">
        <f>SUM(I149:O149)</f>
        <v>0</v>
      </c>
    </row>
    <row r="150" spans="1:19" s="4" customFormat="1" ht="19.5" customHeight="1" x14ac:dyDescent="0.15">
      <c r="A150" s="35"/>
      <c r="B150" s="2"/>
      <c r="C150" s="2"/>
      <c r="D150" s="18"/>
      <c r="E150" s="29" t="s">
        <v>297</v>
      </c>
      <c r="F150" s="3" t="s">
        <v>301</v>
      </c>
      <c r="G150" s="2">
        <v>2003</v>
      </c>
      <c r="H150" s="2" t="s">
        <v>48</v>
      </c>
      <c r="I150" s="2"/>
      <c r="J150" s="2"/>
      <c r="K150" s="50"/>
      <c r="L150" s="13"/>
      <c r="M150" s="2"/>
      <c r="N150" s="46"/>
      <c r="O150" s="8"/>
      <c r="P150" s="5">
        <f>SUM(I150:O150)</f>
        <v>0</v>
      </c>
    </row>
    <row r="151" spans="1:19" s="4" customFormat="1" ht="19.5" customHeight="1" x14ac:dyDescent="0.15">
      <c r="A151" s="35"/>
      <c r="B151" s="2"/>
      <c r="C151" s="2"/>
      <c r="D151" s="2"/>
      <c r="E151" s="34" t="s">
        <v>358</v>
      </c>
      <c r="F151" s="34" t="s">
        <v>359</v>
      </c>
      <c r="G151" s="2">
        <v>1981</v>
      </c>
      <c r="H151" s="35" t="s">
        <v>46</v>
      </c>
      <c r="I151" s="2"/>
      <c r="J151" s="2"/>
      <c r="K151" s="49"/>
      <c r="L151" s="13"/>
      <c r="M151" s="2"/>
      <c r="N151" s="46"/>
      <c r="O151" s="8"/>
      <c r="P151" s="5">
        <f>SUM(I151:O151)</f>
        <v>0</v>
      </c>
    </row>
    <row r="152" spans="1:19" s="4" customFormat="1" ht="19.5" customHeight="1" x14ac:dyDescent="0.15">
      <c r="A152" s="35"/>
      <c r="B152" s="2"/>
      <c r="C152" s="2"/>
      <c r="D152" s="18"/>
      <c r="E152" s="26" t="s">
        <v>283</v>
      </c>
      <c r="F152" s="3" t="s">
        <v>284</v>
      </c>
      <c r="G152" s="2">
        <v>2005</v>
      </c>
      <c r="H152" s="2" t="s">
        <v>48</v>
      </c>
      <c r="I152" s="2"/>
      <c r="J152" s="2"/>
      <c r="K152" s="50"/>
      <c r="L152" s="13"/>
      <c r="M152" s="2"/>
      <c r="N152" s="46"/>
      <c r="O152" s="8"/>
      <c r="P152" s="5">
        <f>SUM(I152:O152)</f>
        <v>0</v>
      </c>
    </row>
    <row r="153" spans="1:19" s="4" customFormat="1" ht="19.5" customHeight="1" x14ac:dyDescent="0.15">
      <c r="A153" s="35"/>
      <c r="B153" s="2"/>
      <c r="C153" s="2"/>
      <c r="D153" s="2"/>
      <c r="E153" s="3" t="s">
        <v>215</v>
      </c>
      <c r="F153" s="3" t="s">
        <v>125</v>
      </c>
      <c r="G153" s="2">
        <v>1972</v>
      </c>
      <c r="H153" s="24" t="s">
        <v>46</v>
      </c>
      <c r="I153" s="24"/>
      <c r="J153" s="24"/>
      <c r="K153" s="52"/>
      <c r="L153" s="13"/>
      <c r="M153" s="2"/>
      <c r="N153" s="46"/>
      <c r="O153" s="8"/>
      <c r="P153" s="5">
        <f>SUM(I153:O153)</f>
        <v>0</v>
      </c>
    </row>
    <row r="154" spans="1:19" s="4" customFormat="1" ht="19.5" customHeight="1" x14ac:dyDescent="0.15">
      <c r="A154" s="35"/>
      <c r="B154" s="2"/>
      <c r="C154" s="2"/>
      <c r="D154" s="2"/>
      <c r="E154" s="3" t="s">
        <v>43</v>
      </c>
      <c r="F154" s="3" t="s">
        <v>94</v>
      </c>
      <c r="G154" s="2">
        <v>1997</v>
      </c>
      <c r="H154" s="2" t="s">
        <v>3</v>
      </c>
      <c r="I154" s="2"/>
      <c r="J154" s="2"/>
      <c r="K154" s="49"/>
      <c r="L154" s="13"/>
      <c r="M154" s="2"/>
      <c r="N154" s="46"/>
      <c r="O154" s="8"/>
      <c r="P154" s="5">
        <f>SUM(I154:O154)</f>
        <v>0</v>
      </c>
    </row>
    <row r="155" spans="1:19" s="4" customFormat="1" ht="19.5" customHeight="1" x14ac:dyDescent="0.15">
      <c r="A155" s="35"/>
      <c r="B155" s="2"/>
      <c r="C155" s="2"/>
      <c r="D155" s="2"/>
      <c r="E155" s="21" t="s">
        <v>250</v>
      </c>
      <c r="F155" s="3" t="s">
        <v>97</v>
      </c>
      <c r="G155" s="2">
        <v>2004</v>
      </c>
      <c r="H155" s="2" t="s">
        <v>46</v>
      </c>
      <c r="I155" s="2"/>
      <c r="J155" s="2"/>
      <c r="K155" s="50"/>
      <c r="L155" s="13"/>
      <c r="M155" s="2"/>
      <c r="N155" s="46"/>
      <c r="O155" s="8"/>
      <c r="P155" s="5">
        <f>SUM(I155:O155)</f>
        <v>0</v>
      </c>
    </row>
    <row r="156" spans="1:19" s="4" customFormat="1" ht="19.5" customHeight="1" x14ac:dyDescent="0.15">
      <c r="A156" s="35"/>
      <c r="B156" s="2"/>
      <c r="C156" s="2"/>
      <c r="D156" s="2"/>
      <c r="E156" s="29" t="s">
        <v>217</v>
      </c>
      <c r="F156" s="3" t="s">
        <v>68</v>
      </c>
      <c r="G156" s="2">
        <v>1990</v>
      </c>
      <c r="H156" s="24" t="s">
        <v>48</v>
      </c>
      <c r="I156" s="24"/>
      <c r="J156" s="24"/>
      <c r="K156" s="52"/>
      <c r="L156" s="13"/>
      <c r="M156" s="2"/>
      <c r="N156" s="46"/>
      <c r="O156" s="8"/>
      <c r="P156" s="5">
        <f>SUM(I156:O156)</f>
        <v>0</v>
      </c>
    </row>
    <row r="157" spans="1:19" s="4" customFormat="1" ht="19.5" customHeight="1" x14ac:dyDescent="0.15">
      <c r="A157" s="35"/>
      <c r="B157" s="2"/>
      <c r="C157" s="27"/>
      <c r="D157" s="2"/>
      <c r="E157" s="3" t="s">
        <v>60</v>
      </c>
      <c r="F157" s="3" t="s">
        <v>57</v>
      </c>
      <c r="G157" s="2">
        <v>1996</v>
      </c>
      <c r="H157" s="2" t="s">
        <v>46</v>
      </c>
      <c r="I157" s="2"/>
      <c r="J157" s="2"/>
      <c r="K157" s="49"/>
      <c r="L157" s="13"/>
      <c r="M157" s="2"/>
      <c r="N157" s="46"/>
      <c r="O157" s="8"/>
      <c r="P157" s="5">
        <f>SUM(I157:O157)</f>
        <v>0</v>
      </c>
      <c r="Q157" s="6"/>
    </row>
    <row r="158" spans="1:19" s="4" customFormat="1" ht="19.5" customHeight="1" x14ac:dyDescent="0.15">
      <c r="A158" s="35"/>
      <c r="B158" s="2"/>
      <c r="C158" s="2"/>
      <c r="D158" s="2"/>
      <c r="E158" s="3" t="s">
        <v>136</v>
      </c>
      <c r="F158" s="3" t="s">
        <v>89</v>
      </c>
      <c r="G158" s="2">
        <v>2003</v>
      </c>
      <c r="H158" s="2" t="s">
        <v>46</v>
      </c>
      <c r="I158" s="2"/>
      <c r="J158" s="2"/>
      <c r="K158" s="49"/>
      <c r="L158" s="2"/>
      <c r="M158" s="2"/>
      <c r="N158" s="46"/>
      <c r="O158" s="8"/>
      <c r="P158" s="5">
        <f>SUM(I158:O158)</f>
        <v>0</v>
      </c>
    </row>
    <row r="159" spans="1:19" s="4" customFormat="1" ht="19.5" customHeight="1" x14ac:dyDescent="0.15">
      <c r="A159" s="35"/>
      <c r="B159" s="2"/>
      <c r="C159" s="2"/>
      <c r="D159" s="2"/>
      <c r="E159" s="3" t="s">
        <v>339</v>
      </c>
      <c r="F159" s="3" t="s">
        <v>89</v>
      </c>
      <c r="G159" s="2">
        <v>1972</v>
      </c>
      <c r="H159" s="2" t="s">
        <v>46</v>
      </c>
      <c r="I159" s="2"/>
      <c r="J159" s="2"/>
      <c r="K159" s="49"/>
      <c r="L159" s="13"/>
      <c r="M159" s="2"/>
      <c r="N159" s="46"/>
      <c r="O159" s="8"/>
      <c r="P159" s="5">
        <f>SUM(I159:O159)</f>
        <v>0</v>
      </c>
    </row>
    <row r="160" spans="1:19" s="4" customFormat="1" ht="19.5" customHeight="1" x14ac:dyDescent="0.15">
      <c r="A160" s="35"/>
      <c r="B160" s="2"/>
      <c r="C160" s="2"/>
      <c r="D160" s="2"/>
      <c r="E160" s="3" t="s">
        <v>279</v>
      </c>
      <c r="F160" s="3" t="s">
        <v>125</v>
      </c>
      <c r="G160" s="2">
        <v>1958</v>
      </c>
      <c r="H160" s="2" t="s">
        <v>46</v>
      </c>
      <c r="I160" s="2"/>
      <c r="J160" s="2"/>
      <c r="K160" s="49"/>
      <c r="L160" s="13"/>
      <c r="M160" s="2"/>
      <c r="N160" s="46"/>
      <c r="O160" s="8"/>
      <c r="P160" s="5">
        <f>SUM(I160:O160)</f>
        <v>0</v>
      </c>
    </row>
    <row r="161" spans="1:17" s="4" customFormat="1" ht="19.5" customHeight="1" x14ac:dyDescent="0.15">
      <c r="A161" s="35"/>
      <c r="B161" s="2"/>
      <c r="C161" s="2"/>
      <c r="D161" s="2"/>
      <c r="E161" s="3" t="s">
        <v>259</v>
      </c>
      <c r="F161" s="3" t="s">
        <v>125</v>
      </c>
      <c r="G161" s="2">
        <v>1987</v>
      </c>
      <c r="H161" s="2" t="s">
        <v>46</v>
      </c>
      <c r="I161" s="2"/>
      <c r="J161" s="2"/>
      <c r="K161" s="49"/>
      <c r="L161" s="13"/>
      <c r="M161" s="2"/>
      <c r="N161" s="46"/>
      <c r="O161" s="8"/>
      <c r="P161" s="5">
        <f>SUM(I161:O161)</f>
        <v>0</v>
      </c>
    </row>
    <row r="162" spans="1:17" s="4" customFormat="1" ht="19.5" customHeight="1" x14ac:dyDescent="0.15">
      <c r="A162" s="35"/>
      <c r="B162" s="2"/>
      <c r="C162" s="41"/>
      <c r="D162" s="2"/>
      <c r="E162" s="3" t="s">
        <v>6</v>
      </c>
      <c r="F162" s="3" t="s">
        <v>101</v>
      </c>
      <c r="G162" s="2">
        <v>1994</v>
      </c>
      <c r="H162" s="2" t="s">
        <v>3</v>
      </c>
      <c r="I162" s="2"/>
      <c r="J162" s="2"/>
      <c r="K162" s="49"/>
      <c r="L162" s="13"/>
      <c r="M162" s="2"/>
      <c r="N162" s="46"/>
      <c r="O162" s="8"/>
      <c r="P162" s="5">
        <f>SUM(I162:O162)</f>
        <v>0</v>
      </c>
    </row>
    <row r="163" spans="1:17" s="4" customFormat="1" ht="19.5" customHeight="1" x14ac:dyDescent="0.15">
      <c r="A163" s="35"/>
      <c r="B163" s="2"/>
      <c r="C163" s="2"/>
      <c r="D163" s="2"/>
      <c r="E163" s="29" t="s">
        <v>12</v>
      </c>
      <c r="F163" s="3" t="s">
        <v>101</v>
      </c>
      <c r="G163" s="2">
        <v>1991</v>
      </c>
      <c r="H163" s="2" t="s">
        <v>4</v>
      </c>
      <c r="I163" s="2"/>
      <c r="J163" s="2"/>
      <c r="K163" s="49"/>
      <c r="L163" s="13"/>
      <c r="M163" s="2"/>
      <c r="N163" s="46"/>
      <c r="O163" s="8"/>
      <c r="P163" s="5">
        <f>SUM(I163:O163)</f>
        <v>0</v>
      </c>
    </row>
    <row r="164" spans="1:17" s="4" customFormat="1" ht="19.5" customHeight="1" x14ac:dyDescent="0.15">
      <c r="A164" s="35"/>
      <c r="B164" s="2"/>
      <c r="C164" s="2"/>
      <c r="D164" s="2"/>
      <c r="E164" s="16" t="s">
        <v>209</v>
      </c>
      <c r="F164" s="3" t="s">
        <v>102</v>
      </c>
      <c r="G164" s="2">
        <v>1996</v>
      </c>
      <c r="H164" s="2" t="s">
        <v>48</v>
      </c>
      <c r="I164" s="2"/>
      <c r="J164" s="2"/>
      <c r="K164" s="49"/>
      <c r="L164" s="13"/>
      <c r="M164" s="2"/>
      <c r="N164" s="46"/>
      <c r="O164" s="8"/>
      <c r="P164" s="5">
        <f>SUM(I164:O164)</f>
        <v>0</v>
      </c>
      <c r="Q164" s="6"/>
    </row>
    <row r="165" spans="1:17" s="4" customFormat="1" ht="19.5" customHeight="1" x14ac:dyDescent="0.15">
      <c r="A165" s="35"/>
      <c r="B165" s="2"/>
      <c r="C165" s="2"/>
      <c r="D165" s="2"/>
      <c r="E165" s="21" t="s">
        <v>298</v>
      </c>
      <c r="F165" s="3" t="s">
        <v>67</v>
      </c>
      <c r="G165" s="2">
        <v>2005</v>
      </c>
      <c r="H165" s="2" t="s">
        <v>46</v>
      </c>
      <c r="I165" s="2"/>
      <c r="J165" s="2"/>
      <c r="K165" s="50"/>
      <c r="L165" s="13"/>
      <c r="M165" s="2"/>
      <c r="N165" s="46"/>
      <c r="O165" s="8"/>
      <c r="P165" s="5">
        <f>SUM(I165:O165)</f>
        <v>0</v>
      </c>
    </row>
    <row r="166" spans="1:17" s="4" customFormat="1" ht="19.5" customHeight="1" x14ac:dyDescent="0.15">
      <c r="A166" s="35"/>
      <c r="B166" s="2"/>
      <c r="C166" s="2"/>
      <c r="D166" s="2"/>
      <c r="E166" s="3" t="s">
        <v>35</v>
      </c>
      <c r="F166" s="3" t="s">
        <v>94</v>
      </c>
      <c r="G166" s="2">
        <v>1995</v>
      </c>
      <c r="H166" s="2" t="s">
        <v>3</v>
      </c>
      <c r="I166" s="2"/>
      <c r="J166" s="2"/>
      <c r="K166" s="49"/>
      <c r="L166" s="13"/>
      <c r="M166" s="2"/>
      <c r="N166" s="46"/>
      <c r="O166" s="8"/>
      <c r="P166" s="5">
        <f>SUM(I166:O166)</f>
        <v>0</v>
      </c>
    </row>
    <row r="167" spans="1:17" s="4" customFormat="1" ht="19.5" customHeight="1" x14ac:dyDescent="0.15">
      <c r="A167" s="35"/>
      <c r="B167" s="2"/>
      <c r="C167" s="2"/>
      <c r="D167" s="2"/>
      <c r="E167" s="3" t="s">
        <v>59</v>
      </c>
      <c r="F167" s="3" t="s">
        <v>57</v>
      </c>
      <c r="G167" s="2">
        <v>1997</v>
      </c>
      <c r="H167" s="2" t="s">
        <v>46</v>
      </c>
      <c r="I167" s="2"/>
      <c r="J167" s="2"/>
      <c r="K167" s="49"/>
      <c r="L167" s="13"/>
      <c r="M167" s="2"/>
      <c r="N167" s="46"/>
      <c r="O167" s="8"/>
      <c r="P167" s="5">
        <f>SUM(I167:O167)</f>
        <v>0</v>
      </c>
    </row>
    <row r="168" spans="1:17" s="4" customFormat="1" ht="19.5" customHeight="1" x14ac:dyDescent="0.15">
      <c r="A168" s="35"/>
      <c r="B168" s="2"/>
      <c r="C168" s="2"/>
      <c r="D168" s="2"/>
      <c r="E168" s="39" t="s">
        <v>361</v>
      </c>
      <c r="F168" s="34" t="s">
        <v>362</v>
      </c>
      <c r="G168" s="2">
        <v>1974</v>
      </c>
      <c r="H168" s="35" t="s">
        <v>48</v>
      </c>
      <c r="I168" s="2"/>
      <c r="J168" s="2"/>
      <c r="K168" s="49"/>
      <c r="L168" s="13"/>
      <c r="M168" s="2"/>
      <c r="N168" s="46"/>
      <c r="O168" s="8"/>
      <c r="P168" s="5">
        <f>SUM(I168:O168)</f>
        <v>0</v>
      </c>
    </row>
    <row r="169" spans="1:17" s="4" customFormat="1" ht="19.5" customHeight="1" x14ac:dyDescent="0.15">
      <c r="A169" s="35"/>
      <c r="B169" s="2"/>
      <c r="C169" s="2"/>
      <c r="D169" s="2"/>
      <c r="E169" s="3" t="s">
        <v>348</v>
      </c>
      <c r="F169" s="3" t="s">
        <v>97</v>
      </c>
      <c r="G169" s="2">
        <v>1968</v>
      </c>
      <c r="H169" s="2" t="s">
        <v>46</v>
      </c>
      <c r="I169" s="2"/>
      <c r="J169" s="2"/>
      <c r="K169" s="49"/>
      <c r="L169" s="13"/>
      <c r="M169" s="2"/>
      <c r="N169" s="46"/>
      <c r="O169" s="8"/>
      <c r="P169" s="5">
        <f>SUM(I169:O169)</f>
        <v>0</v>
      </c>
    </row>
    <row r="170" spans="1:17" s="4" customFormat="1" ht="19.5" customHeight="1" x14ac:dyDescent="0.15">
      <c r="A170" s="35"/>
      <c r="B170" s="2"/>
      <c r="C170" s="2"/>
      <c r="D170" s="2"/>
      <c r="E170" s="3" t="s">
        <v>212</v>
      </c>
      <c r="F170" s="3" t="s">
        <v>97</v>
      </c>
      <c r="G170" s="2">
        <v>2001</v>
      </c>
      <c r="H170" s="2" t="s">
        <v>46</v>
      </c>
      <c r="I170" s="2"/>
      <c r="J170" s="2"/>
      <c r="K170" s="50"/>
      <c r="L170" s="13"/>
      <c r="M170" s="2"/>
      <c r="N170" s="46"/>
      <c r="O170" s="8"/>
      <c r="P170" s="5">
        <f>SUM(I170:O170)</f>
        <v>0</v>
      </c>
    </row>
    <row r="171" spans="1:17" s="4" customFormat="1" ht="19.5" customHeight="1" x14ac:dyDescent="0.15">
      <c r="A171" s="35"/>
      <c r="B171" s="2"/>
      <c r="C171" s="2"/>
      <c r="D171" s="28"/>
      <c r="E171" s="3" t="s">
        <v>210</v>
      </c>
      <c r="F171" s="3" t="s">
        <v>97</v>
      </c>
      <c r="G171" s="2">
        <v>2001</v>
      </c>
      <c r="H171" s="2" t="s">
        <v>46</v>
      </c>
      <c r="I171" s="2"/>
      <c r="J171" s="2"/>
      <c r="K171" s="49"/>
      <c r="L171" s="13"/>
      <c r="M171" s="2"/>
      <c r="N171" s="46"/>
      <c r="O171" s="8"/>
      <c r="P171" s="5">
        <f>SUM(I171:O171)</f>
        <v>0</v>
      </c>
    </row>
    <row r="172" spans="1:17" s="4" customFormat="1" ht="19.5" customHeight="1" x14ac:dyDescent="0.15">
      <c r="A172" s="35"/>
      <c r="B172" s="2"/>
      <c r="C172" s="2"/>
      <c r="D172" s="35"/>
      <c r="E172" s="21" t="s">
        <v>370</v>
      </c>
      <c r="F172" s="3" t="s">
        <v>97</v>
      </c>
      <c r="G172" s="2">
        <v>2007</v>
      </c>
      <c r="H172" s="2" t="s">
        <v>46</v>
      </c>
      <c r="I172" s="2"/>
      <c r="J172" s="2"/>
      <c r="K172" s="50"/>
      <c r="L172" s="13"/>
      <c r="M172" s="2"/>
      <c r="N172" s="46"/>
      <c r="O172" s="15"/>
      <c r="P172" s="5">
        <f>SUM(I172:O172)</f>
        <v>0</v>
      </c>
    </row>
    <row r="173" spans="1:17" s="4" customFormat="1" ht="19.5" customHeight="1" x14ac:dyDescent="0.15">
      <c r="A173" s="35"/>
      <c r="B173" s="2"/>
      <c r="C173" s="2"/>
      <c r="D173" s="2"/>
      <c r="E173" s="29" t="s">
        <v>62</v>
      </c>
      <c r="F173" s="3" t="s">
        <v>124</v>
      </c>
      <c r="G173" s="2">
        <v>1992</v>
      </c>
      <c r="H173" s="2" t="s">
        <v>48</v>
      </c>
      <c r="I173" s="2"/>
      <c r="J173" s="2"/>
      <c r="K173" s="49"/>
      <c r="L173" s="13"/>
      <c r="M173" s="2"/>
      <c r="N173" s="46"/>
      <c r="O173" s="8"/>
      <c r="P173" s="5">
        <f>SUM(I173:O173)</f>
        <v>0</v>
      </c>
    </row>
    <row r="174" spans="1:17" s="4" customFormat="1" ht="19.5" customHeight="1" x14ac:dyDescent="0.15">
      <c r="A174" s="35"/>
      <c r="B174" s="2"/>
      <c r="C174" s="2"/>
      <c r="D174" s="2"/>
      <c r="E174" s="36" t="s">
        <v>412</v>
      </c>
      <c r="F174" s="34" t="s">
        <v>67</v>
      </c>
      <c r="G174" s="2">
        <v>2004</v>
      </c>
      <c r="H174" s="35" t="s">
        <v>46</v>
      </c>
      <c r="I174" s="2"/>
      <c r="J174" s="2"/>
      <c r="K174" s="49"/>
      <c r="L174" s="13"/>
      <c r="M174" s="2"/>
      <c r="N174" s="46"/>
      <c r="O174" s="8"/>
      <c r="P174" s="5">
        <f>SUM(I174:O174)</f>
        <v>0</v>
      </c>
    </row>
    <row r="175" spans="1:17" s="4" customFormat="1" ht="19.5" customHeight="1" x14ac:dyDescent="0.15">
      <c r="A175" s="35"/>
      <c r="B175" s="2"/>
      <c r="C175" s="2"/>
      <c r="D175" s="2"/>
      <c r="E175" s="3" t="s">
        <v>142</v>
      </c>
      <c r="F175" s="3" t="s">
        <v>143</v>
      </c>
      <c r="G175" s="2">
        <v>1991</v>
      </c>
      <c r="H175" s="2" t="s">
        <v>46</v>
      </c>
      <c r="I175" s="2"/>
      <c r="J175" s="2"/>
      <c r="K175" s="49"/>
      <c r="L175" s="13"/>
      <c r="M175" s="2"/>
      <c r="N175" s="46"/>
      <c r="O175" s="8"/>
      <c r="P175" s="5">
        <f>SUM(I175:O175)</f>
        <v>0</v>
      </c>
    </row>
    <row r="176" spans="1:17" s="4" customFormat="1" ht="19.5" customHeight="1" x14ac:dyDescent="0.15">
      <c r="A176" s="35"/>
      <c r="B176" s="2"/>
      <c r="C176" s="2"/>
      <c r="D176" s="2"/>
      <c r="E176" s="21" t="s">
        <v>218</v>
      </c>
      <c r="F176" s="3" t="s">
        <v>73</v>
      </c>
      <c r="G176" s="2">
        <v>2004</v>
      </c>
      <c r="H176" s="24" t="s">
        <v>46</v>
      </c>
      <c r="I176" s="24"/>
      <c r="J176" s="24"/>
      <c r="K176" s="52"/>
      <c r="L176" s="13"/>
      <c r="M176" s="2"/>
      <c r="N176" s="46"/>
      <c r="O176" s="8"/>
      <c r="P176" s="5">
        <f>SUM(I176:O176)</f>
        <v>0</v>
      </c>
    </row>
    <row r="177" spans="1:16" s="4" customFormat="1" ht="19.5" customHeight="1" x14ac:dyDescent="0.15">
      <c r="A177" s="35"/>
      <c r="B177" s="2"/>
      <c r="C177" s="2"/>
      <c r="D177" s="2"/>
      <c r="E177" s="29" t="s">
        <v>287</v>
      </c>
      <c r="F177" s="3" t="s">
        <v>73</v>
      </c>
      <c r="G177" s="2">
        <v>2002</v>
      </c>
      <c r="H177" s="2" t="s">
        <v>48</v>
      </c>
      <c r="I177" s="2"/>
      <c r="J177" s="2"/>
      <c r="K177" s="49"/>
      <c r="L177" s="13"/>
      <c r="M177" s="2"/>
      <c r="N177" s="46"/>
      <c r="O177" s="8"/>
      <c r="P177" s="5">
        <f>SUM(I177:O177)</f>
        <v>0</v>
      </c>
    </row>
    <row r="178" spans="1:16" s="4" customFormat="1" ht="19.5" customHeight="1" x14ac:dyDescent="0.15">
      <c r="A178" s="35"/>
      <c r="B178" s="2"/>
      <c r="C178" s="2"/>
      <c r="D178" s="2"/>
      <c r="E178" s="21" t="s">
        <v>219</v>
      </c>
      <c r="F178" s="3" t="s">
        <v>125</v>
      </c>
      <c r="G178" s="2">
        <v>2004</v>
      </c>
      <c r="H178" s="24" t="s">
        <v>46</v>
      </c>
      <c r="I178" s="24"/>
      <c r="J178" s="24"/>
      <c r="K178" s="52"/>
      <c r="L178" s="13"/>
      <c r="M178" s="2"/>
      <c r="N178" s="46"/>
      <c r="O178" s="8"/>
      <c r="P178" s="5">
        <f>SUM(I178:O178)</f>
        <v>0</v>
      </c>
    </row>
    <row r="179" spans="1:16" s="4" customFormat="1" ht="19.5" customHeight="1" x14ac:dyDescent="0.15">
      <c r="A179" s="35"/>
      <c r="B179" s="2"/>
      <c r="C179" s="2"/>
      <c r="D179" s="2"/>
      <c r="E179" s="3" t="s">
        <v>65</v>
      </c>
      <c r="F179" s="3" t="s">
        <v>278</v>
      </c>
      <c r="G179" s="2">
        <v>1970</v>
      </c>
      <c r="H179" s="2" t="s">
        <v>46</v>
      </c>
      <c r="I179" s="2"/>
      <c r="J179" s="2"/>
      <c r="K179" s="49"/>
      <c r="L179" s="13"/>
      <c r="M179" s="2"/>
      <c r="N179" s="46"/>
      <c r="O179" s="8"/>
      <c r="P179" s="5">
        <f>SUM(I179:O179)</f>
        <v>0</v>
      </c>
    </row>
    <row r="180" spans="1:16" s="4" customFormat="1" ht="19.5" customHeight="1" x14ac:dyDescent="0.15">
      <c r="A180" s="35"/>
      <c r="B180" s="2"/>
      <c r="C180" s="2"/>
      <c r="D180" s="2"/>
      <c r="E180" s="34" t="s">
        <v>427</v>
      </c>
      <c r="F180" s="34" t="s">
        <v>357</v>
      </c>
      <c r="G180" s="2">
        <v>1968</v>
      </c>
      <c r="H180" s="35" t="s">
        <v>46</v>
      </c>
      <c r="I180" s="2"/>
      <c r="J180" s="2"/>
      <c r="K180" s="50"/>
      <c r="L180" s="13"/>
      <c r="M180" s="2"/>
      <c r="N180" s="46"/>
      <c r="O180" s="8"/>
      <c r="P180" s="5">
        <f>SUM(I180:O180)</f>
        <v>0</v>
      </c>
    </row>
    <row r="181" spans="1:16" s="4" customFormat="1" ht="19.5" customHeight="1" x14ac:dyDescent="0.15">
      <c r="A181" s="35"/>
      <c r="B181" s="2"/>
      <c r="C181" s="2"/>
      <c r="D181" s="2"/>
      <c r="E181" s="3" t="s">
        <v>249</v>
      </c>
      <c r="F181" s="3" t="s">
        <v>126</v>
      </c>
      <c r="G181" s="2">
        <v>2003</v>
      </c>
      <c r="H181" s="2" t="s">
        <v>46</v>
      </c>
      <c r="I181" s="2"/>
      <c r="J181" s="2"/>
      <c r="K181" s="49"/>
      <c r="L181" s="13"/>
      <c r="M181" s="2"/>
      <c r="N181" s="46"/>
      <c r="O181" s="8"/>
      <c r="P181" s="5">
        <f>SUM(I181:O181)</f>
        <v>0</v>
      </c>
    </row>
    <row r="182" spans="1:16" s="4" customFormat="1" ht="19.5" customHeight="1" x14ac:dyDescent="0.15">
      <c r="A182" s="35"/>
      <c r="B182" s="2"/>
      <c r="C182" s="2"/>
      <c r="D182" s="2"/>
      <c r="E182" s="34" t="s">
        <v>467</v>
      </c>
      <c r="F182" s="34" t="s">
        <v>79</v>
      </c>
      <c r="G182" s="2">
        <v>1986</v>
      </c>
      <c r="H182" s="35" t="s">
        <v>46</v>
      </c>
      <c r="I182" s="2"/>
      <c r="J182" s="2"/>
      <c r="K182" s="49"/>
      <c r="L182" s="13"/>
      <c r="M182" s="2"/>
      <c r="N182" s="46"/>
      <c r="O182" s="8"/>
      <c r="P182" s="5">
        <f>SUM(I182:O182)</f>
        <v>0</v>
      </c>
    </row>
    <row r="183" spans="1:16" s="4" customFormat="1" ht="19.5" customHeight="1" x14ac:dyDescent="0.15">
      <c r="A183" s="35"/>
      <c r="B183" s="2"/>
      <c r="C183" s="2"/>
      <c r="D183" s="2"/>
      <c r="E183" s="3" t="s">
        <v>477</v>
      </c>
      <c r="F183" s="3" t="s">
        <v>468</v>
      </c>
      <c r="G183" s="2">
        <v>1957</v>
      </c>
      <c r="H183" s="2" t="s">
        <v>46</v>
      </c>
      <c r="I183" s="2"/>
      <c r="J183" s="2"/>
      <c r="K183" s="49"/>
      <c r="L183" s="13"/>
      <c r="M183" s="2"/>
      <c r="N183" s="46"/>
      <c r="O183" s="8"/>
      <c r="P183" s="5">
        <f>SUM(I183:O183)</f>
        <v>0</v>
      </c>
    </row>
    <row r="184" spans="1:16" s="4" customFormat="1" ht="19.5" customHeight="1" x14ac:dyDescent="0.15">
      <c r="A184" s="35"/>
      <c r="B184" s="2"/>
      <c r="C184" s="2"/>
      <c r="D184" s="2"/>
      <c r="E184" s="3" t="s">
        <v>347</v>
      </c>
      <c r="F184" s="3" t="s">
        <v>102</v>
      </c>
      <c r="G184" s="2">
        <v>1969</v>
      </c>
      <c r="H184" s="2" t="s">
        <v>46</v>
      </c>
      <c r="I184" s="2"/>
      <c r="J184" s="2"/>
      <c r="K184" s="49"/>
      <c r="L184" s="13"/>
      <c r="M184" s="2"/>
      <c r="N184" s="46"/>
      <c r="O184" s="8"/>
      <c r="P184" s="5">
        <f>SUM(I184:O184)</f>
        <v>0</v>
      </c>
    </row>
    <row r="185" spans="1:16" s="4" customFormat="1" ht="19.5" customHeight="1" x14ac:dyDescent="0.15">
      <c r="A185" s="35"/>
      <c r="B185" s="2"/>
      <c r="C185" s="2"/>
      <c r="D185" s="2"/>
      <c r="E185" s="3" t="s">
        <v>41</v>
      </c>
      <c r="F185" s="3" t="s">
        <v>99</v>
      </c>
      <c r="G185" s="2">
        <v>1971</v>
      </c>
      <c r="H185" s="2" t="s">
        <v>3</v>
      </c>
      <c r="I185" s="2"/>
      <c r="J185" s="2"/>
      <c r="K185" s="49"/>
      <c r="L185" s="13"/>
      <c r="M185" s="2"/>
      <c r="N185" s="46"/>
      <c r="O185" s="8"/>
      <c r="P185" s="5">
        <f>SUM(I185:O185)</f>
        <v>0</v>
      </c>
    </row>
    <row r="186" spans="1:16" s="4" customFormat="1" ht="19.5" customHeight="1" x14ac:dyDescent="0.15">
      <c r="A186" s="35"/>
      <c r="B186" s="2"/>
      <c r="C186" s="2"/>
      <c r="D186" s="2"/>
      <c r="E186" s="3" t="s">
        <v>148</v>
      </c>
      <c r="F186" s="3" t="s">
        <v>61</v>
      </c>
      <c r="G186" s="2">
        <v>1998</v>
      </c>
      <c r="H186" s="2" t="s">
        <v>46</v>
      </c>
      <c r="I186" s="2"/>
      <c r="J186" s="2"/>
      <c r="K186" s="49"/>
      <c r="L186" s="13"/>
      <c r="M186" s="2"/>
      <c r="N186" s="46"/>
      <c r="O186" s="8"/>
      <c r="P186" s="5">
        <f>SUM(I186:O186)</f>
        <v>0</v>
      </c>
    </row>
    <row r="187" spans="1:16" s="4" customFormat="1" ht="19.5" customHeight="1" x14ac:dyDescent="0.15">
      <c r="A187" s="35"/>
      <c r="B187" s="2"/>
      <c r="C187" s="2"/>
      <c r="D187" s="2"/>
      <c r="E187" s="3" t="s">
        <v>78</v>
      </c>
      <c r="F187" s="3" t="s">
        <v>61</v>
      </c>
      <c r="G187" s="2">
        <v>1979</v>
      </c>
      <c r="H187" s="2" t="s">
        <v>46</v>
      </c>
      <c r="I187" s="2"/>
      <c r="J187" s="2"/>
      <c r="K187" s="49"/>
      <c r="L187" s="13"/>
      <c r="M187" s="2"/>
      <c r="N187" s="46"/>
      <c r="O187" s="8"/>
      <c r="P187" s="5">
        <f>SUM(I187:O187)</f>
        <v>0</v>
      </c>
    </row>
    <row r="188" spans="1:16" s="4" customFormat="1" ht="19.5" customHeight="1" x14ac:dyDescent="0.15">
      <c r="A188" s="35"/>
      <c r="B188" s="2"/>
      <c r="C188" s="2"/>
      <c r="D188" s="2"/>
      <c r="E188" s="3" t="s">
        <v>186</v>
      </c>
      <c r="F188" s="3" t="s">
        <v>103</v>
      </c>
      <c r="G188" s="2">
        <v>2003</v>
      </c>
      <c r="H188" s="2" t="s">
        <v>46</v>
      </c>
      <c r="I188" s="2"/>
      <c r="J188" s="2"/>
      <c r="K188" s="49"/>
      <c r="L188" s="13"/>
      <c r="M188" s="2"/>
      <c r="N188" s="46"/>
      <c r="O188" s="8"/>
      <c r="P188" s="5">
        <f>SUM(I188:O188)</f>
        <v>0</v>
      </c>
    </row>
    <row r="189" spans="1:16" s="4" customFormat="1" ht="19.5" customHeight="1" x14ac:dyDescent="0.15">
      <c r="A189" s="35"/>
      <c r="B189" s="2"/>
      <c r="C189" s="2"/>
      <c r="D189" s="2"/>
      <c r="E189" s="29" t="s">
        <v>63</v>
      </c>
      <c r="F189" s="3" t="s">
        <v>58</v>
      </c>
      <c r="G189" s="2">
        <v>1982</v>
      </c>
      <c r="H189" s="2" t="s">
        <v>46</v>
      </c>
      <c r="I189" s="2"/>
      <c r="J189" s="2"/>
      <c r="K189" s="50"/>
      <c r="L189" s="13"/>
      <c r="M189" s="2"/>
      <c r="N189" s="46"/>
      <c r="O189" s="8"/>
      <c r="P189" s="5">
        <f>SUM(I189:O189)</f>
        <v>0</v>
      </c>
    </row>
    <row r="190" spans="1:16" s="4" customFormat="1" ht="19.5" customHeight="1" x14ac:dyDescent="0.15">
      <c r="A190" s="35"/>
      <c r="B190" s="2"/>
      <c r="C190" s="2"/>
      <c r="D190" s="2"/>
      <c r="E190" s="21" t="s">
        <v>346</v>
      </c>
      <c r="F190" s="3" t="s">
        <v>97</v>
      </c>
      <c r="G190" s="2">
        <v>2004</v>
      </c>
      <c r="H190" s="2" t="s">
        <v>46</v>
      </c>
      <c r="I190" s="2"/>
      <c r="J190" s="2"/>
      <c r="K190" s="49"/>
      <c r="L190" s="13"/>
      <c r="M190" s="2"/>
      <c r="N190" s="46"/>
      <c r="O190" s="8"/>
      <c r="P190" s="5">
        <f>SUM(I190:O190)</f>
        <v>0</v>
      </c>
    </row>
    <row r="191" spans="1:16" s="4" customFormat="1" ht="19.5" customHeight="1" x14ac:dyDescent="0.15">
      <c r="A191" s="35"/>
      <c r="B191" s="2"/>
      <c r="C191" s="27"/>
      <c r="D191" s="2"/>
      <c r="E191" s="39" t="s">
        <v>21</v>
      </c>
      <c r="F191" s="3" t="s">
        <v>57</v>
      </c>
      <c r="G191" s="2">
        <v>1992</v>
      </c>
      <c r="H191" s="2" t="s">
        <v>4</v>
      </c>
      <c r="I191" s="2"/>
      <c r="J191" s="2"/>
      <c r="K191" s="49"/>
      <c r="L191" s="13"/>
      <c r="M191" s="2"/>
      <c r="N191" s="47"/>
      <c r="O191" s="15"/>
      <c r="P191" s="5">
        <f>SUM(I191:O191)</f>
        <v>0</v>
      </c>
    </row>
    <row r="192" spans="1:16" s="4" customFormat="1" ht="19.5" customHeight="1" x14ac:dyDescent="0.15">
      <c r="A192" s="35"/>
      <c r="B192" s="2"/>
      <c r="C192" s="2"/>
      <c r="D192" s="2"/>
      <c r="E192" s="29" t="s">
        <v>34</v>
      </c>
      <c r="F192" s="3" t="s">
        <v>57</v>
      </c>
      <c r="G192" s="2">
        <v>1982</v>
      </c>
      <c r="H192" s="2" t="s">
        <v>4</v>
      </c>
      <c r="I192" s="2"/>
      <c r="J192" s="2"/>
      <c r="K192" s="49"/>
      <c r="L192" s="13"/>
      <c r="M192" s="2"/>
      <c r="N192" s="46"/>
      <c r="O192" s="8"/>
      <c r="P192" s="5">
        <f>SUM(I192:O192)</f>
        <v>0</v>
      </c>
    </row>
    <row r="193" spans="1:17" s="4" customFormat="1" ht="19.5" customHeight="1" x14ac:dyDescent="0.15">
      <c r="A193" s="35"/>
      <c r="B193" s="2"/>
      <c r="C193" s="2"/>
      <c r="D193" s="2"/>
      <c r="E193" s="36" t="s">
        <v>360</v>
      </c>
      <c r="F193" s="34" t="s">
        <v>143</v>
      </c>
      <c r="G193" s="2">
        <v>2005</v>
      </c>
      <c r="H193" s="35" t="s">
        <v>46</v>
      </c>
      <c r="I193" s="2"/>
      <c r="J193" s="2"/>
      <c r="K193" s="49"/>
      <c r="L193" s="13"/>
      <c r="M193" s="2"/>
      <c r="N193" s="46"/>
      <c r="O193" s="8"/>
      <c r="P193" s="5">
        <f>SUM(I193:O193)</f>
        <v>0</v>
      </c>
    </row>
    <row r="194" spans="1:17" s="4" customFormat="1" ht="19.5" customHeight="1" x14ac:dyDescent="0.15">
      <c r="A194" s="35"/>
      <c r="B194" s="2"/>
      <c r="C194" s="2"/>
      <c r="D194" s="2"/>
      <c r="E194" s="29" t="s">
        <v>11</v>
      </c>
      <c r="F194" s="3" t="s">
        <v>75</v>
      </c>
      <c r="G194" s="2">
        <v>1986</v>
      </c>
      <c r="H194" s="2" t="s">
        <v>4</v>
      </c>
      <c r="I194" s="2"/>
      <c r="J194" s="2"/>
      <c r="K194" s="49"/>
      <c r="L194" s="13"/>
      <c r="M194" s="2"/>
      <c r="N194" s="46"/>
      <c r="O194" s="8"/>
      <c r="P194" s="5">
        <f>SUM(I194:O194)</f>
        <v>0</v>
      </c>
    </row>
    <row r="195" spans="1:17" s="4" customFormat="1" ht="19.5" customHeight="1" x14ac:dyDescent="0.15">
      <c r="A195" s="35"/>
      <c r="B195" s="2"/>
      <c r="C195" s="2"/>
      <c r="D195" s="2"/>
      <c r="E195" s="3" t="s">
        <v>421</v>
      </c>
      <c r="F195" s="3" t="s">
        <v>422</v>
      </c>
      <c r="G195" s="2">
        <v>1967</v>
      </c>
      <c r="H195" s="2" t="s">
        <v>46</v>
      </c>
      <c r="I195" s="2"/>
      <c r="J195" s="2"/>
      <c r="K195" s="49"/>
      <c r="L195" s="13"/>
      <c r="M195" s="2"/>
      <c r="N195" s="46"/>
      <c r="O195" s="8"/>
      <c r="P195" s="5">
        <f>SUM(I195:O195)</f>
        <v>0</v>
      </c>
    </row>
    <row r="196" spans="1:17" s="4" customFormat="1" ht="19.5" customHeight="1" x14ac:dyDescent="0.15">
      <c r="A196" s="35"/>
      <c r="B196" s="2"/>
      <c r="C196" s="2"/>
      <c r="D196" s="2"/>
      <c r="E196" s="21" t="s">
        <v>248</v>
      </c>
      <c r="F196" s="3" t="s">
        <v>91</v>
      </c>
      <c r="G196" s="2">
        <v>2004</v>
      </c>
      <c r="H196" s="2" t="s">
        <v>46</v>
      </c>
      <c r="I196" s="2"/>
      <c r="J196" s="2"/>
      <c r="K196" s="49"/>
      <c r="L196" s="13"/>
      <c r="M196" s="2"/>
      <c r="N196" s="46"/>
      <c r="O196" s="8"/>
      <c r="P196" s="5">
        <f>SUM(I196:O196)</f>
        <v>0</v>
      </c>
    </row>
    <row r="197" spans="1:17" s="4" customFormat="1" ht="19.5" customHeight="1" x14ac:dyDescent="0.15">
      <c r="A197" s="35"/>
      <c r="B197" s="2"/>
      <c r="C197" s="2"/>
      <c r="D197" s="2"/>
      <c r="E197" s="3" t="s">
        <v>27</v>
      </c>
      <c r="F197" s="3" t="s">
        <v>91</v>
      </c>
      <c r="G197" s="2">
        <v>1971</v>
      </c>
      <c r="H197" s="2" t="s">
        <v>3</v>
      </c>
      <c r="I197" s="2"/>
      <c r="J197" s="2"/>
      <c r="K197" s="49"/>
      <c r="L197" s="13"/>
      <c r="M197" s="2"/>
      <c r="N197" s="46"/>
      <c r="O197" s="8"/>
      <c r="P197" s="5">
        <f>SUM(I197:O197)</f>
        <v>0</v>
      </c>
      <c r="Q197" s="6"/>
    </row>
    <row r="198" spans="1:17" s="4" customFormat="1" ht="19.5" customHeight="1" x14ac:dyDescent="0.15">
      <c r="A198" s="35"/>
      <c r="B198" s="2"/>
      <c r="C198" s="2"/>
      <c r="D198" s="2"/>
      <c r="E198" s="29" t="s">
        <v>184</v>
      </c>
      <c r="F198" s="3" t="s">
        <v>61</v>
      </c>
      <c r="G198" s="2">
        <v>1999</v>
      </c>
      <c r="H198" s="2" t="s">
        <v>48</v>
      </c>
      <c r="I198" s="2"/>
      <c r="J198" s="2"/>
      <c r="K198" s="49"/>
      <c r="L198" s="13"/>
      <c r="M198" s="2"/>
      <c r="N198" s="46"/>
      <c r="O198" s="8"/>
      <c r="P198" s="5">
        <f>SUM(I198:O198)</f>
        <v>0</v>
      </c>
    </row>
    <row r="199" spans="1:17" s="4" customFormat="1" ht="19.5" customHeight="1" x14ac:dyDescent="0.15">
      <c r="A199" s="35"/>
      <c r="B199" s="2"/>
      <c r="C199" s="2"/>
      <c r="D199" s="2"/>
      <c r="E199" s="3" t="s">
        <v>211</v>
      </c>
      <c r="F199" s="3" t="s">
        <v>73</v>
      </c>
      <c r="G199" s="2">
        <v>1963</v>
      </c>
      <c r="H199" s="2" t="s">
        <v>46</v>
      </c>
      <c r="I199" s="2"/>
      <c r="J199" s="2"/>
      <c r="K199" s="49"/>
      <c r="L199" s="13"/>
      <c r="M199" s="2"/>
      <c r="N199" s="46"/>
      <c r="O199" s="8"/>
      <c r="P199" s="5">
        <f>SUM(I199:O199)</f>
        <v>0</v>
      </c>
    </row>
    <row r="200" spans="1:17" s="4" customFormat="1" ht="19.5" customHeight="1" x14ac:dyDescent="0.15">
      <c r="A200" s="35"/>
      <c r="B200" s="2"/>
      <c r="C200" s="2"/>
      <c r="D200" s="2"/>
      <c r="E200" s="3" t="s">
        <v>271</v>
      </c>
      <c r="F200" s="3" t="s">
        <v>243</v>
      </c>
      <c r="G200" s="2">
        <v>1978</v>
      </c>
      <c r="H200" s="2" t="s">
        <v>46</v>
      </c>
      <c r="I200" s="2"/>
      <c r="J200" s="2"/>
      <c r="K200" s="49"/>
      <c r="L200" s="13"/>
      <c r="M200" s="2"/>
      <c r="N200" s="46"/>
      <c r="O200" s="8"/>
      <c r="P200" s="5">
        <f>SUM(I200:O200)</f>
        <v>0</v>
      </c>
    </row>
    <row r="201" spans="1:17" s="4" customFormat="1" ht="19.5" customHeight="1" x14ac:dyDescent="0.15">
      <c r="A201" s="35"/>
      <c r="B201" s="2"/>
      <c r="C201" s="2"/>
      <c r="D201" s="2"/>
      <c r="E201" s="3" t="s">
        <v>5</v>
      </c>
      <c r="F201" s="3" t="s">
        <v>105</v>
      </c>
      <c r="G201" s="2">
        <v>1985</v>
      </c>
      <c r="H201" s="2" t="s">
        <v>3</v>
      </c>
      <c r="I201" s="2"/>
      <c r="J201" s="2"/>
      <c r="K201" s="49"/>
      <c r="L201" s="13"/>
      <c r="M201" s="2"/>
      <c r="N201" s="46"/>
      <c r="O201" s="8"/>
      <c r="P201" s="5">
        <f>SUM(I201:O201)</f>
        <v>0</v>
      </c>
      <c r="Q201" s="6"/>
    </row>
    <row r="202" spans="1:17" s="4" customFormat="1" ht="19.5" customHeight="1" x14ac:dyDescent="0.15">
      <c r="A202" s="35"/>
      <c r="B202" s="2"/>
      <c r="C202" s="2"/>
      <c r="D202" s="2"/>
      <c r="E202" s="3" t="s">
        <v>86</v>
      </c>
      <c r="F202" s="3" t="s">
        <v>87</v>
      </c>
      <c r="G202" s="2">
        <v>1998</v>
      </c>
      <c r="H202" s="2" t="s">
        <v>46</v>
      </c>
      <c r="I202" s="2"/>
      <c r="J202" s="2"/>
      <c r="K202" s="49"/>
      <c r="L202" s="13"/>
      <c r="M202" s="2"/>
      <c r="N202" s="46"/>
      <c r="O202" s="8"/>
      <c r="P202" s="5">
        <f>SUM(I202:O202)</f>
        <v>0</v>
      </c>
    </row>
    <row r="203" spans="1:17" s="4" customFormat="1" ht="19.5" customHeight="1" x14ac:dyDescent="0.15">
      <c r="A203" s="35"/>
      <c r="B203" s="2"/>
      <c r="C203" s="2"/>
      <c r="D203" s="2"/>
      <c r="E203" s="3" t="s">
        <v>112</v>
      </c>
      <c r="F203" s="3" t="s">
        <v>68</v>
      </c>
      <c r="G203" s="2">
        <v>1999</v>
      </c>
      <c r="H203" s="2" t="s">
        <v>46</v>
      </c>
      <c r="I203" s="2"/>
      <c r="J203" s="2"/>
      <c r="K203" s="49"/>
      <c r="L203" s="13"/>
      <c r="M203" s="2"/>
      <c r="N203" s="46"/>
      <c r="O203" s="8"/>
      <c r="P203" s="5">
        <f>SUM(I203:O203)</f>
        <v>0</v>
      </c>
    </row>
    <row r="204" spans="1:17" s="4" customFormat="1" ht="19.5" customHeight="1" x14ac:dyDescent="0.15">
      <c r="A204" s="35"/>
      <c r="B204" s="2"/>
      <c r="C204" s="2"/>
      <c r="D204" s="2"/>
      <c r="E204" s="21" t="s">
        <v>391</v>
      </c>
      <c r="F204" s="3" t="s">
        <v>73</v>
      </c>
      <c r="G204" s="2">
        <v>2005</v>
      </c>
      <c r="H204" s="2" t="s">
        <v>46</v>
      </c>
      <c r="I204" s="2"/>
      <c r="J204" s="2"/>
      <c r="K204" s="50"/>
      <c r="L204" s="13"/>
      <c r="M204" s="2"/>
      <c r="N204" s="46"/>
      <c r="O204" s="8"/>
      <c r="P204" s="5">
        <f>SUM(I204:O204)</f>
        <v>0</v>
      </c>
    </row>
    <row r="205" spans="1:17" s="4" customFormat="1" ht="19.5" customHeight="1" x14ac:dyDescent="0.15">
      <c r="A205" s="35"/>
      <c r="B205" s="2"/>
      <c r="C205" s="2"/>
      <c r="D205" s="2"/>
      <c r="E205" s="34" t="s">
        <v>415</v>
      </c>
      <c r="F205" s="34" t="s">
        <v>416</v>
      </c>
      <c r="G205" s="2">
        <v>1968</v>
      </c>
      <c r="H205" s="35" t="s">
        <v>46</v>
      </c>
      <c r="I205" s="2"/>
      <c r="J205" s="2"/>
      <c r="K205" s="50"/>
      <c r="L205" s="13"/>
      <c r="M205" s="2"/>
      <c r="N205" s="46"/>
      <c r="O205" s="8"/>
      <c r="P205" s="5">
        <f>SUM(I205:O205)</f>
        <v>0</v>
      </c>
    </row>
    <row r="206" spans="1:17" s="4" customFormat="1" ht="19.5" customHeight="1" x14ac:dyDescent="0.15">
      <c r="A206" s="35"/>
      <c r="B206" s="2"/>
      <c r="C206" s="2"/>
      <c r="D206" s="2"/>
      <c r="E206" s="3" t="s">
        <v>113</v>
      </c>
      <c r="F206" s="3" t="s">
        <v>68</v>
      </c>
      <c r="G206" s="2">
        <v>1999</v>
      </c>
      <c r="H206" s="2" t="s">
        <v>46</v>
      </c>
      <c r="I206" s="2"/>
      <c r="J206" s="2"/>
      <c r="K206" s="49"/>
      <c r="L206" s="13"/>
      <c r="M206" s="2"/>
      <c r="N206" s="46"/>
      <c r="O206" s="8"/>
      <c r="P206" s="5">
        <f>SUM(I206:O206)</f>
        <v>0</v>
      </c>
    </row>
    <row r="207" spans="1:17" s="4" customFormat="1" ht="19.5" customHeight="1" x14ac:dyDescent="0.15">
      <c r="A207" s="35"/>
      <c r="B207" s="2"/>
      <c r="C207" s="2"/>
      <c r="D207" s="2"/>
      <c r="E207" s="26" t="s">
        <v>290</v>
      </c>
      <c r="F207" s="3" t="s">
        <v>67</v>
      </c>
      <c r="G207" s="2">
        <v>2005</v>
      </c>
      <c r="H207" s="2" t="s">
        <v>48</v>
      </c>
      <c r="I207" s="2"/>
      <c r="J207" s="2"/>
      <c r="K207" s="49"/>
      <c r="L207" s="13"/>
      <c r="M207" s="2"/>
      <c r="N207" s="48"/>
      <c r="O207" s="10"/>
      <c r="P207" s="5">
        <f>SUM(I207:O207)</f>
        <v>0</v>
      </c>
    </row>
    <row r="208" spans="1:17" s="4" customFormat="1" ht="19.5" customHeight="1" x14ac:dyDescent="0.15">
      <c r="A208" s="35"/>
      <c r="B208" s="2"/>
      <c r="C208" s="2"/>
      <c r="D208" s="2"/>
      <c r="E208" s="3" t="s">
        <v>221</v>
      </c>
      <c r="F208" s="3" t="s">
        <v>73</v>
      </c>
      <c r="G208" s="2">
        <v>1993</v>
      </c>
      <c r="H208" s="24" t="s">
        <v>46</v>
      </c>
      <c r="I208" s="24"/>
      <c r="J208" s="24"/>
      <c r="K208" s="52"/>
      <c r="L208" s="13"/>
      <c r="M208" s="2"/>
      <c r="N208" s="46"/>
      <c r="O208" s="8"/>
      <c r="P208" s="5">
        <f>SUM(I208:O208)</f>
        <v>0</v>
      </c>
    </row>
    <row r="209" spans="1:17" s="4" customFormat="1" ht="19.5" customHeight="1" x14ac:dyDescent="0.15">
      <c r="A209" s="35"/>
      <c r="B209" s="2"/>
      <c r="C209" s="2"/>
      <c r="D209" s="2"/>
      <c r="E209" s="36" t="s">
        <v>461</v>
      </c>
      <c r="F209" s="34" t="s">
        <v>89</v>
      </c>
      <c r="G209" s="2">
        <v>2005</v>
      </c>
      <c r="H209" s="35" t="s">
        <v>46</v>
      </c>
      <c r="I209" s="24"/>
      <c r="J209" s="24"/>
      <c r="K209" s="50"/>
      <c r="L209" s="13"/>
      <c r="M209" s="2"/>
      <c r="N209" s="46"/>
      <c r="O209" s="8"/>
      <c r="P209" s="5">
        <f>SUM(I209:O209)</f>
        <v>0</v>
      </c>
    </row>
    <row r="210" spans="1:17" s="4" customFormat="1" ht="19.5" customHeight="1" x14ac:dyDescent="0.15">
      <c r="A210" s="35"/>
      <c r="B210" s="2"/>
      <c r="C210" s="2"/>
      <c r="D210" s="2"/>
      <c r="E210" s="22" t="s">
        <v>222</v>
      </c>
      <c r="F210" s="3" t="s">
        <v>61</v>
      </c>
      <c r="G210" s="2">
        <v>2004</v>
      </c>
      <c r="H210" s="24" t="s">
        <v>48</v>
      </c>
      <c r="I210" s="24"/>
      <c r="J210" s="24"/>
      <c r="K210" s="52"/>
      <c r="L210" s="13"/>
      <c r="M210" s="2"/>
      <c r="N210" s="46"/>
      <c r="O210" s="8"/>
      <c r="P210" s="5">
        <f>SUM(I210:O210)</f>
        <v>0</v>
      </c>
    </row>
    <row r="211" spans="1:17" s="4" customFormat="1" ht="19.5" customHeight="1" x14ac:dyDescent="0.15">
      <c r="A211" s="35"/>
      <c r="B211" s="2"/>
      <c r="C211" s="2"/>
      <c r="D211" s="2"/>
      <c r="E211" s="3" t="s">
        <v>114</v>
      </c>
      <c r="F211" s="3" t="s">
        <v>61</v>
      </c>
      <c r="G211" s="2">
        <v>2001</v>
      </c>
      <c r="H211" s="2" t="s">
        <v>46</v>
      </c>
      <c r="I211" s="2"/>
      <c r="J211" s="2"/>
      <c r="K211" s="49"/>
      <c r="L211" s="13"/>
      <c r="M211" s="2"/>
      <c r="N211" s="46"/>
      <c r="O211" s="8"/>
      <c r="P211" s="5">
        <f>SUM(I211:O211)</f>
        <v>0</v>
      </c>
    </row>
    <row r="212" spans="1:17" s="4" customFormat="1" ht="19.5" customHeight="1" x14ac:dyDescent="0.15">
      <c r="A212" s="35"/>
      <c r="B212" s="2"/>
      <c r="C212" s="2"/>
      <c r="D212" s="2"/>
      <c r="E212" s="29" t="s">
        <v>71</v>
      </c>
      <c r="F212" s="3" t="s">
        <v>61</v>
      </c>
      <c r="G212" s="2">
        <v>1999</v>
      </c>
      <c r="H212" s="2" t="s">
        <v>48</v>
      </c>
      <c r="I212" s="2"/>
      <c r="J212" s="2"/>
      <c r="K212" s="49"/>
      <c r="L212" s="13"/>
      <c r="M212" s="2"/>
      <c r="N212" s="46"/>
      <c r="O212" s="8"/>
      <c r="P212" s="5">
        <f>SUM(I212:O212)</f>
        <v>0</v>
      </c>
    </row>
    <row r="213" spans="1:17" s="4" customFormat="1" ht="19.5" customHeight="1" x14ac:dyDescent="0.15">
      <c r="A213" s="35"/>
      <c r="B213" s="2"/>
      <c r="C213" s="2"/>
      <c r="D213" s="2"/>
      <c r="E213" s="3" t="s">
        <v>70</v>
      </c>
      <c r="F213" s="3" t="s">
        <v>61</v>
      </c>
      <c r="G213" s="2">
        <v>1998</v>
      </c>
      <c r="H213" s="2" t="s">
        <v>46</v>
      </c>
      <c r="I213" s="2"/>
      <c r="J213" s="2"/>
      <c r="K213" s="49"/>
      <c r="L213" s="13"/>
      <c r="M213" s="2"/>
      <c r="N213" s="46"/>
      <c r="O213" s="8"/>
      <c r="P213" s="5">
        <f>SUM(I213:O213)</f>
        <v>0</v>
      </c>
    </row>
    <row r="214" spans="1:17" s="4" customFormat="1" ht="19.5" customHeight="1" x14ac:dyDescent="0.15">
      <c r="A214" s="35"/>
      <c r="B214" s="2"/>
      <c r="C214" s="2"/>
      <c r="D214" s="2"/>
      <c r="E214" s="29" t="s">
        <v>281</v>
      </c>
      <c r="F214" s="3" t="s">
        <v>282</v>
      </c>
      <c r="G214" s="2">
        <v>2003</v>
      </c>
      <c r="H214" s="2" t="s">
        <v>48</v>
      </c>
      <c r="I214" s="2"/>
      <c r="J214" s="2"/>
      <c r="K214" s="50"/>
      <c r="L214" s="13"/>
      <c r="M214" s="2"/>
      <c r="N214" s="46"/>
      <c r="O214" s="8"/>
      <c r="P214" s="5">
        <f>SUM(I214:O214)</f>
        <v>0</v>
      </c>
    </row>
    <row r="215" spans="1:17" s="4" customFormat="1" ht="19.5" customHeight="1" x14ac:dyDescent="0.15">
      <c r="A215" s="35"/>
      <c r="B215" s="2"/>
      <c r="C215" s="2"/>
      <c r="D215" s="2"/>
      <c r="E215" s="36" t="s">
        <v>388</v>
      </c>
      <c r="F215" s="3" t="s">
        <v>73</v>
      </c>
      <c r="G215" s="2">
        <v>2005</v>
      </c>
      <c r="H215" s="35" t="s">
        <v>46</v>
      </c>
      <c r="I215" s="24"/>
      <c r="J215" s="24"/>
      <c r="K215" s="50"/>
      <c r="L215" s="13"/>
      <c r="M215" s="2"/>
      <c r="N215" s="46"/>
      <c r="O215" s="8"/>
      <c r="P215" s="5">
        <f>SUM(I215:O215)</f>
        <v>0</v>
      </c>
    </row>
    <row r="216" spans="1:17" s="4" customFormat="1" ht="19.5" customHeight="1" x14ac:dyDescent="0.15">
      <c r="A216" s="35"/>
      <c r="B216" s="2"/>
      <c r="C216" s="2"/>
      <c r="D216" s="2"/>
      <c r="E216" s="3" t="s">
        <v>260</v>
      </c>
      <c r="F216" s="3" t="s">
        <v>89</v>
      </c>
      <c r="G216" s="2">
        <v>1970</v>
      </c>
      <c r="H216" s="2" t="s">
        <v>46</v>
      </c>
      <c r="I216" s="2"/>
      <c r="J216" s="2"/>
      <c r="K216" s="49"/>
      <c r="L216" s="13"/>
      <c r="M216" s="2"/>
      <c r="N216" s="46"/>
      <c r="O216" s="8"/>
      <c r="P216" s="5">
        <f>SUM(I216:O216)</f>
        <v>0</v>
      </c>
    </row>
    <row r="217" spans="1:17" s="4" customFormat="1" ht="19.5" customHeight="1" x14ac:dyDescent="0.15">
      <c r="A217" s="35"/>
      <c r="B217" s="2"/>
      <c r="C217" s="2"/>
      <c r="D217" s="2"/>
      <c r="E217" s="25" t="s">
        <v>223</v>
      </c>
      <c r="F217" s="3" t="s">
        <v>89</v>
      </c>
      <c r="G217" s="2">
        <v>2004</v>
      </c>
      <c r="H217" s="24" t="s">
        <v>46</v>
      </c>
      <c r="I217" s="24"/>
      <c r="J217" s="24"/>
      <c r="K217" s="50"/>
      <c r="L217" s="13"/>
      <c r="M217" s="2"/>
      <c r="N217" s="46"/>
      <c r="O217" s="8"/>
      <c r="P217" s="5">
        <f>SUM(I217:O217)</f>
        <v>0</v>
      </c>
    </row>
    <row r="218" spans="1:17" s="4" customFormat="1" ht="19.5" customHeight="1" x14ac:dyDescent="0.15">
      <c r="A218" s="35"/>
      <c r="B218" s="2"/>
      <c r="C218" s="2"/>
      <c r="D218" s="2"/>
      <c r="E218" s="3" t="s">
        <v>264</v>
      </c>
      <c r="F218" s="3" t="s">
        <v>97</v>
      </c>
      <c r="G218" s="2">
        <v>1982</v>
      </c>
      <c r="H218" s="2" t="s">
        <v>46</v>
      </c>
      <c r="I218" s="2"/>
      <c r="J218" s="2"/>
      <c r="K218" s="49"/>
      <c r="L218" s="13"/>
      <c r="M218" s="2"/>
      <c r="N218" s="46"/>
      <c r="O218" s="8"/>
      <c r="P218" s="5">
        <f>SUM(I218:O218)</f>
        <v>0</v>
      </c>
    </row>
    <row r="219" spans="1:17" s="4" customFormat="1" ht="19.5" customHeight="1" x14ac:dyDescent="0.15">
      <c r="A219" s="35"/>
      <c r="B219" s="2"/>
      <c r="C219" s="2"/>
      <c r="D219" s="2"/>
      <c r="E219" s="34" t="s">
        <v>424</v>
      </c>
      <c r="F219" s="34" t="s">
        <v>425</v>
      </c>
      <c r="G219" s="2">
        <v>1991</v>
      </c>
      <c r="H219" s="35" t="s">
        <v>46</v>
      </c>
      <c r="I219" s="2"/>
      <c r="J219" s="2"/>
      <c r="K219" s="49"/>
      <c r="L219" s="13"/>
      <c r="M219" s="2"/>
      <c r="N219" s="46"/>
      <c r="O219" s="8"/>
      <c r="P219" s="5">
        <f>SUM(I219:O219)</f>
        <v>0</v>
      </c>
    </row>
    <row r="220" spans="1:17" s="4" customFormat="1" ht="19.5" customHeight="1" x14ac:dyDescent="0.15">
      <c r="A220" s="35"/>
      <c r="B220" s="2"/>
      <c r="C220" s="2"/>
      <c r="D220" s="2"/>
      <c r="E220" s="3" t="s">
        <v>106</v>
      </c>
      <c r="F220" s="3" t="s">
        <v>243</v>
      </c>
      <c r="G220" s="2">
        <v>1981</v>
      </c>
      <c r="H220" s="2" t="s">
        <v>46</v>
      </c>
      <c r="I220" s="2"/>
      <c r="J220" s="2"/>
      <c r="K220" s="49"/>
      <c r="L220" s="13"/>
      <c r="M220" s="2"/>
      <c r="N220" s="46"/>
      <c r="O220" s="8"/>
      <c r="P220" s="5">
        <f>SUM(I220:O220)</f>
        <v>0</v>
      </c>
      <c r="Q220" s="6"/>
    </row>
    <row r="221" spans="1:17" s="4" customFormat="1" ht="19.5" customHeight="1" x14ac:dyDescent="0.15">
      <c r="A221" s="35"/>
      <c r="B221" s="2"/>
      <c r="C221" s="2"/>
      <c r="D221" s="2"/>
      <c r="E221" s="3" t="s">
        <v>84</v>
      </c>
      <c r="F221" s="3" t="s">
        <v>61</v>
      </c>
      <c r="G221" s="2">
        <v>1961</v>
      </c>
      <c r="H221" s="2" t="s">
        <v>46</v>
      </c>
      <c r="I221" s="2"/>
      <c r="J221" s="2"/>
      <c r="K221" s="49"/>
      <c r="L221" s="13"/>
      <c r="M221" s="2"/>
      <c r="N221" s="46"/>
      <c r="O221" s="8"/>
      <c r="P221" s="5">
        <f>SUM(I221:O221)</f>
        <v>0</v>
      </c>
    </row>
    <row r="222" spans="1:17" s="4" customFormat="1" ht="19.5" customHeight="1" x14ac:dyDescent="0.15">
      <c r="A222" s="35"/>
      <c r="B222" s="2"/>
      <c r="C222" s="2"/>
      <c r="D222" s="2"/>
      <c r="E222" s="3" t="s">
        <v>80</v>
      </c>
      <c r="F222" s="3" t="s">
        <v>61</v>
      </c>
      <c r="G222" s="2">
        <v>1964</v>
      </c>
      <c r="H222" s="2" t="s">
        <v>46</v>
      </c>
      <c r="I222" s="2"/>
      <c r="J222" s="2"/>
      <c r="K222" s="49"/>
      <c r="L222" s="13"/>
      <c r="M222" s="2"/>
      <c r="N222" s="46"/>
      <c r="O222" s="8"/>
      <c r="P222" s="5">
        <f>SUM(I222:O222)</f>
        <v>0</v>
      </c>
    </row>
    <row r="223" spans="1:17" s="4" customFormat="1" ht="19.5" customHeight="1" x14ac:dyDescent="0.15">
      <c r="A223" s="35"/>
      <c r="B223" s="2"/>
      <c r="C223" s="2"/>
      <c r="D223" s="2"/>
      <c r="E223" s="3" t="s">
        <v>66</v>
      </c>
      <c r="F223" s="3" t="s">
        <v>90</v>
      </c>
      <c r="G223" s="2">
        <v>1956</v>
      </c>
      <c r="H223" s="2" t="s">
        <v>46</v>
      </c>
      <c r="I223" s="2"/>
      <c r="J223" s="2"/>
      <c r="K223" s="50"/>
      <c r="L223" s="13"/>
      <c r="M223" s="2"/>
      <c r="N223" s="46"/>
      <c r="O223" s="8"/>
      <c r="P223" s="5">
        <f>SUM(I223:O223)</f>
        <v>0</v>
      </c>
    </row>
    <row r="224" spans="1:17" s="4" customFormat="1" ht="19.5" customHeight="1" x14ac:dyDescent="0.15">
      <c r="A224" s="35"/>
      <c r="B224" s="2"/>
      <c r="C224" s="2"/>
      <c r="D224" s="2"/>
      <c r="E224" s="3" t="s">
        <v>14</v>
      </c>
      <c r="F224" s="3" t="s">
        <v>15</v>
      </c>
      <c r="G224" s="2">
        <v>1994</v>
      </c>
      <c r="H224" s="2" t="s">
        <v>3</v>
      </c>
      <c r="I224" s="2"/>
      <c r="J224" s="2"/>
      <c r="K224" s="49"/>
      <c r="L224" s="13"/>
      <c r="M224" s="2"/>
      <c r="N224" s="48"/>
      <c r="O224" s="10"/>
      <c r="P224" s="5">
        <f>SUM(I224:O224)</f>
        <v>0</v>
      </c>
    </row>
    <row r="225" spans="1:16" s="4" customFormat="1" ht="19.5" customHeight="1" x14ac:dyDescent="0.15">
      <c r="A225" s="35"/>
      <c r="B225" s="2"/>
      <c r="C225" s="2"/>
      <c r="D225" s="2"/>
      <c r="E225" s="3" t="s">
        <v>188</v>
      </c>
      <c r="F225" s="3" t="s">
        <v>32</v>
      </c>
      <c r="G225" s="2">
        <v>1968</v>
      </c>
      <c r="H225" s="2" t="s">
        <v>46</v>
      </c>
      <c r="I225" s="2"/>
      <c r="J225" s="2"/>
      <c r="K225" s="49"/>
      <c r="L225" s="13"/>
      <c r="M225" s="2"/>
      <c r="N225" s="46"/>
      <c r="O225" s="8"/>
      <c r="P225" s="5">
        <f>SUM(I225:O225)</f>
        <v>0</v>
      </c>
    </row>
    <row r="226" spans="1:16" s="4" customFormat="1" ht="19.5" customHeight="1" x14ac:dyDescent="0.15">
      <c r="A226" s="35"/>
      <c r="B226" s="2"/>
      <c r="C226" s="2"/>
      <c r="D226" s="2"/>
      <c r="E226" s="3" t="s">
        <v>275</v>
      </c>
      <c r="F226" s="3" t="s">
        <v>276</v>
      </c>
      <c r="G226" s="2">
        <v>2002</v>
      </c>
      <c r="H226" s="2" t="s">
        <v>46</v>
      </c>
      <c r="I226" s="2"/>
      <c r="J226" s="2"/>
      <c r="K226" s="49"/>
      <c r="L226" s="13"/>
      <c r="M226" s="2"/>
      <c r="N226" s="46"/>
      <c r="O226" s="8"/>
      <c r="P226" s="5">
        <f>SUM(I226:O226)</f>
        <v>0</v>
      </c>
    </row>
    <row r="227" spans="1:16" s="4" customFormat="1" ht="19.5" customHeight="1" x14ac:dyDescent="0.15">
      <c r="A227" s="35"/>
      <c r="B227" s="2"/>
      <c r="C227" s="2"/>
      <c r="D227" s="18"/>
      <c r="E227" s="26" t="s">
        <v>255</v>
      </c>
      <c r="F227" s="3" t="s">
        <v>61</v>
      </c>
      <c r="G227" s="2">
        <v>2005</v>
      </c>
      <c r="H227" s="2" t="s">
        <v>48</v>
      </c>
      <c r="I227" s="2"/>
      <c r="J227" s="2"/>
      <c r="K227" s="49"/>
      <c r="L227" s="13"/>
      <c r="M227" s="2"/>
      <c r="N227" s="46"/>
      <c r="O227" s="8"/>
      <c r="P227" s="5">
        <f>SUM(I227:O227)</f>
        <v>0</v>
      </c>
    </row>
    <row r="228" spans="1:16" s="4" customFormat="1" ht="19.5" customHeight="1" x14ac:dyDescent="0.15">
      <c r="A228" s="35"/>
      <c r="B228" s="2"/>
      <c r="C228" s="2"/>
      <c r="D228" s="2"/>
      <c r="E228" s="3" t="s">
        <v>419</v>
      </c>
      <c r="F228" s="3" t="s">
        <v>32</v>
      </c>
      <c r="G228" s="2">
        <v>1954</v>
      </c>
      <c r="H228" s="2" t="s">
        <v>46</v>
      </c>
      <c r="I228" s="2"/>
      <c r="J228" s="2"/>
      <c r="K228" s="49"/>
      <c r="L228" s="13"/>
      <c r="M228" s="2"/>
      <c r="N228" s="46"/>
      <c r="O228" s="8"/>
      <c r="P228" s="5">
        <f>SUM(I228:O228)</f>
        <v>0</v>
      </c>
    </row>
    <row r="229" spans="1:16" s="4" customFormat="1" ht="19.5" customHeight="1" x14ac:dyDescent="0.15">
      <c r="A229" s="35"/>
      <c r="B229" s="2"/>
      <c r="C229" s="2"/>
      <c r="D229" s="2"/>
      <c r="E229" s="3" t="s">
        <v>239</v>
      </c>
      <c r="F229" s="3" t="s">
        <v>32</v>
      </c>
      <c r="G229" s="2">
        <v>1988</v>
      </c>
      <c r="H229" s="2" t="s">
        <v>46</v>
      </c>
      <c r="I229" s="2"/>
      <c r="J229" s="2"/>
      <c r="K229" s="49"/>
      <c r="L229" s="13"/>
      <c r="M229" s="2"/>
      <c r="N229" s="46"/>
      <c r="O229" s="8"/>
      <c r="P229" s="5">
        <f>SUM(I229:O229)</f>
        <v>0</v>
      </c>
    </row>
    <row r="230" spans="1:16" s="4" customFormat="1" ht="19.5" customHeight="1" x14ac:dyDescent="0.15">
      <c r="A230" s="35"/>
      <c r="B230" s="2"/>
      <c r="C230" s="2"/>
      <c r="D230" s="2"/>
      <c r="E230" s="3" t="s">
        <v>64</v>
      </c>
      <c r="F230" s="3" t="s">
        <v>61</v>
      </c>
      <c r="G230" s="2">
        <v>1987</v>
      </c>
      <c r="H230" s="2" t="s">
        <v>46</v>
      </c>
      <c r="I230" s="2"/>
      <c r="J230" s="2"/>
      <c r="K230" s="49"/>
      <c r="L230" s="13"/>
      <c r="M230" s="2"/>
      <c r="N230" s="46"/>
      <c r="O230" s="8"/>
      <c r="P230" s="5">
        <f>SUM(I230:O230)</f>
        <v>0</v>
      </c>
    </row>
    <row r="231" spans="1:16" s="4" customFormat="1" ht="19.5" customHeight="1" x14ac:dyDescent="0.15">
      <c r="A231" s="35"/>
      <c r="B231" s="2"/>
      <c r="C231" s="2"/>
      <c r="D231" s="2"/>
      <c r="E231" s="3" t="s">
        <v>177</v>
      </c>
      <c r="F231" s="3" t="s">
        <v>178</v>
      </c>
      <c r="G231" s="2">
        <v>1995</v>
      </c>
      <c r="H231" s="2" t="s">
        <v>46</v>
      </c>
      <c r="I231" s="2"/>
      <c r="J231" s="2"/>
      <c r="K231" s="49"/>
      <c r="L231" s="13"/>
      <c r="M231" s="2"/>
      <c r="N231" s="46"/>
      <c r="O231" s="8"/>
      <c r="P231" s="5">
        <f>SUM(I231:O231)</f>
        <v>0</v>
      </c>
    </row>
    <row r="232" spans="1:16" s="4" customFormat="1" ht="19.5" customHeight="1" x14ac:dyDescent="0.15">
      <c r="A232" s="35"/>
      <c r="B232" s="2"/>
      <c r="C232" s="2"/>
      <c r="D232" s="2"/>
      <c r="E232" s="29" t="s">
        <v>146</v>
      </c>
      <c r="F232" s="3" t="s">
        <v>147</v>
      </c>
      <c r="G232" s="2">
        <v>1972</v>
      </c>
      <c r="H232" s="2" t="s">
        <v>48</v>
      </c>
      <c r="I232" s="2"/>
      <c r="J232" s="2"/>
      <c r="K232" s="49"/>
      <c r="L232" s="13"/>
      <c r="M232" s="2"/>
      <c r="N232" s="46"/>
      <c r="O232" s="8"/>
      <c r="P232" s="5">
        <f>SUM(I232:O232)</f>
        <v>0</v>
      </c>
    </row>
    <row r="233" spans="1:16" s="4" customFormat="1" ht="19.5" customHeight="1" x14ac:dyDescent="0.15">
      <c r="A233" s="35"/>
      <c r="B233" s="2"/>
      <c r="C233" s="2"/>
      <c r="D233" s="2"/>
      <c r="E233" s="3" t="s">
        <v>81</v>
      </c>
      <c r="F233" s="3" t="s">
        <v>73</v>
      </c>
      <c r="G233" s="2">
        <v>1976</v>
      </c>
      <c r="H233" s="2" t="s">
        <v>46</v>
      </c>
      <c r="I233" s="2"/>
      <c r="J233" s="2"/>
      <c r="K233" s="50"/>
      <c r="L233" s="13"/>
      <c r="M233" s="2"/>
      <c r="N233" s="46"/>
      <c r="O233" s="8"/>
      <c r="P233" s="5">
        <f>SUM(I233:O233)</f>
        <v>0</v>
      </c>
    </row>
    <row r="234" spans="1:16" s="4" customFormat="1" ht="19.5" customHeight="1" x14ac:dyDescent="0.15">
      <c r="A234" s="35"/>
      <c r="B234" s="2"/>
      <c r="C234" s="2"/>
      <c r="D234" s="28"/>
      <c r="E234" s="36" t="s">
        <v>410</v>
      </c>
      <c r="F234" s="34" t="s">
        <v>97</v>
      </c>
      <c r="G234" s="2">
        <v>2007</v>
      </c>
      <c r="H234" s="35" t="s">
        <v>46</v>
      </c>
      <c r="I234" s="2"/>
      <c r="J234" s="2"/>
      <c r="K234" s="50"/>
      <c r="L234" s="13"/>
      <c r="M234" s="2"/>
      <c r="N234" s="47"/>
      <c r="O234" s="15"/>
      <c r="P234" s="5">
        <f>SUM(I234:O234)</f>
        <v>0</v>
      </c>
    </row>
    <row r="235" spans="1:16" s="4" customFormat="1" ht="19.5" customHeight="1" x14ac:dyDescent="0.15">
      <c r="A235" s="35"/>
      <c r="B235" s="2"/>
      <c r="C235" s="2"/>
      <c r="D235" s="2"/>
      <c r="E235" s="3" t="s">
        <v>269</v>
      </c>
      <c r="F235" s="3" t="s">
        <v>270</v>
      </c>
      <c r="G235" s="2">
        <v>1964</v>
      </c>
      <c r="H235" s="2" t="s">
        <v>46</v>
      </c>
      <c r="I235" s="2"/>
      <c r="J235" s="2"/>
      <c r="K235" s="49"/>
      <c r="L235" s="13"/>
      <c r="M235" s="2"/>
      <c r="N235" s="46"/>
      <c r="O235" s="8"/>
      <c r="P235" s="5">
        <f>SUM(I235:O235)</f>
        <v>0</v>
      </c>
    </row>
    <row r="236" spans="1:16" s="4" customFormat="1" ht="19.5" customHeight="1" x14ac:dyDescent="0.15">
      <c r="A236" s="35"/>
      <c r="B236" s="2"/>
      <c r="C236" s="2"/>
      <c r="D236" s="2"/>
      <c r="E236" s="34" t="s">
        <v>475</v>
      </c>
      <c r="F236" s="34" t="s">
        <v>89</v>
      </c>
      <c r="G236" s="2">
        <v>1994</v>
      </c>
      <c r="H236" s="2" t="s">
        <v>46</v>
      </c>
      <c r="I236" s="2"/>
      <c r="J236" s="2"/>
      <c r="K236" s="49"/>
      <c r="L236" s="13"/>
      <c r="M236" s="2"/>
      <c r="N236" s="46"/>
      <c r="O236" s="8"/>
      <c r="P236" s="5">
        <f>SUM(I236:O236)</f>
        <v>0</v>
      </c>
    </row>
    <row r="237" spans="1:16" s="4" customFormat="1" ht="19.5" customHeight="1" x14ac:dyDescent="0.15">
      <c r="A237" s="35"/>
      <c r="B237" s="2"/>
      <c r="C237" s="2"/>
      <c r="D237" s="2"/>
      <c r="E237" s="39" t="s">
        <v>464</v>
      </c>
      <c r="F237" s="34" t="s">
        <v>465</v>
      </c>
      <c r="G237" s="2">
        <v>1992</v>
      </c>
      <c r="H237" s="35" t="s">
        <v>48</v>
      </c>
      <c r="I237" s="2"/>
      <c r="J237" s="2"/>
      <c r="K237" s="50"/>
      <c r="L237" s="13"/>
      <c r="M237" s="2"/>
      <c r="N237" s="46"/>
      <c r="O237" s="8"/>
      <c r="P237" s="5">
        <f>SUM(I237:O237)</f>
        <v>0</v>
      </c>
    </row>
    <row r="238" spans="1:16" s="4" customFormat="1" ht="19.5" customHeight="1" x14ac:dyDescent="0.15">
      <c r="A238" s="35"/>
      <c r="B238" s="2"/>
      <c r="C238" s="2"/>
      <c r="D238" s="2"/>
      <c r="E238" s="26" t="s">
        <v>299</v>
      </c>
      <c r="F238" s="3" t="s">
        <v>67</v>
      </c>
      <c r="G238" s="2">
        <v>2004</v>
      </c>
      <c r="H238" s="2" t="s">
        <v>48</v>
      </c>
      <c r="I238" s="2"/>
      <c r="J238" s="2"/>
      <c r="K238" s="50"/>
      <c r="L238" s="13"/>
      <c r="M238" s="2"/>
      <c r="N238" s="46"/>
      <c r="O238" s="8"/>
      <c r="P238" s="5">
        <f>SUM(I238:O238)</f>
        <v>0</v>
      </c>
    </row>
    <row r="239" spans="1:16" s="4" customFormat="1" ht="19.5" customHeight="1" x14ac:dyDescent="0.15">
      <c r="A239" s="35"/>
      <c r="B239" s="2"/>
      <c r="C239" s="2"/>
      <c r="D239" s="2"/>
      <c r="E239" s="3" t="s">
        <v>343</v>
      </c>
      <c r="F239" s="3" t="s">
        <v>344</v>
      </c>
      <c r="G239" s="2">
        <v>1962</v>
      </c>
      <c r="H239" s="2" t="s">
        <v>46</v>
      </c>
      <c r="I239" s="2"/>
      <c r="J239" s="2"/>
      <c r="K239" s="49"/>
      <c r="L239" s="13"/>
      <c r="M239" s="2"/>
      <c r="N239" s="46"/>
      <c r="O239" s="8"/>
      <c r="P239" s="5">
        <f>SUM(I239:O239)</f>
        <v>0</v>
      </c>
    </row>
    <row r="240" spans="1:16" s="4" customFormat="1" ht="19.5" customHeight="1" x14ac:dyDescent="0.15">
      <c r="A240" s="35"/>
      <c r="B240" s="2"/>
      <c r="C240" s="31"/>
      <c r="D240" s="32"/>
      <c r="E240" s="29" t="s">
        <v>194</v>
      </c>
      <c r="F240" s="3" t="s">
        <v>67</v>
      </c>
      <c r="G240" s="2">
        <v>2002</v>
      </c>
      <c r="H240" s="2" t="s">
        <v>48</v>
      </c>
      <c r="I240" s="2"/>
      <c r="J240" s="2"/>
      <c r="K240" s="50"/>
      <c r="L240" s="13"/>
      <c r="M240" s="2"/>
      <c r="N240" s="46"/>
      <c r="O240" s="8"/>
      <c r="P240" s="5">
        <f>SUM(I240:O240)</f>
        <v>0</v>
      </c>
    </row>
    <row r="241" spans="1:17" s="4" customFormat="1" ht="19.5" customHeight="1" x14ac:dyDescent="0.15">
      <c r="A241" s="35"/>
      <c r="B241" s="2"/>
      <c r="C241" s="27"/>
      <c r="D241" s="32"/>
      <c r="E241" s="3" t="s">
        <v>204</v>
      </c>
      <c r="F241" s="3" t="s">
        <v>104</v>
      </c>
      <c r="G241" s="2">
        <v>2001</v>
      </c>
      <c r="H241" s="2" t="s">
        <v>46</v>
      </c>
      <c r="I241" s="2"/>
      <c r="J241" s="2"/>
      <c r="K241" s="50"/>
      <c r="L241" s="13"/>
      <c r="M241" s="2"/>
      <c r="N241" s="46"/>
      <c r="O241" s="8"/>
      <c r="P241" s="5">
        <f>SUM(I241:O241)</f>
        <v>0</v>
      </c>
    </row>
    <row r="242" spans="1:17" s="4" customFormat="1" ht="19.5" customHeight="1" x14ac:dyDescent="0.15">
      <c r="A242" s="35"/>
      <c r="B242" s="2"/>
      <c r="C242" s="2"/>
      <c r="D242" s="2"/>
      <c r="E242" s="3" t="s">
        <v>240</v>
      </c>
      <c r="F242" s="3" t="s">
        <v>97</v>
      </c>
      <c r="G242" s="2">
        <v>2000</v>
      </c>
      <c r="H242" s="2" t="s">
        <v>46</v>
      </c>
      <c r="I242" s="2"/>
      <c r="J242" s="2"/>
      <c r="K242" s="49"/>
      <c r="L242" s="13"/>
      <c r="M242" s="2"/>
      <c r="N242" s="46"/>
      <c r="O242" s="8"/>
      <c r="P242" s="5">
        <f>SUM(I242:O242)</f>
        <v>0</v>
      </c>
    </row>
    <row r="243" spans="1:17" s="4" customFormat="1" ht="19.5" customHeight="1" x14ac:dyDescent="0.15">
      <c r="A243" s="35"/>
      <c r="B243" s="2"/>
      <c r="C243" s="2"/>
      <c r="D243" s="2"/>
      <c r="E243" s="3" t="s">
        <v>140</v>
      </c>
      <c r="F243" s="3" t="s">
        <v>67</v>
      </c>
      <c r="G243" s="2">
        <v>1973</v>
      </c>
      <c r="H243" s="2" t="s">
        <v>46</v>
      </c>
      <c r="I243" s="2"/>
      <c r="J243" s="2"/>
      <c r="K243" s="49"/>
      <c r="L243" s="13"/>
      <c r="M243" s="2"/>
      <c r="N243" s="48"/>
      <c r="O243" s="10"/>
      <c r="P243" s="5">
        <f>SUM(I243:O243)</f>
        <v>0</v>
      </c>
    </row>
    <row r="244" spans="1:17" s="4" customFormat="1" ht="19.5" customHeight="1" x14ac:dyDescent="0.15">
      <c r="A244" s="35"/>
      <c r="B244" s="2"/>
      <c r="C244" s="2"/>
      <c r="D244" s="2"/>
      <c r="E244" s="3" t="s">
        <v>192</v>
      </c>
      <c r="F244" s="3" t="s">
        <v>193</v>
      </c>
      <c r="G244" s="2">
        <v>2001</v>
      </c>
      <c r="H244" s="2" t="s">
        <v>46</v>
      </c>
      <c r="I244" s="2"/>
      <c r="J244" s="2"/>
      <c r="K244" s="49"/>
      <c r="L244" s="13"/>
      <c r="M244" s="2"/>
      <c r="N244" s="46"/>
      <c r="O244" s="8"/>
      <c r="P244" s="5">
        <f>SUM(I244:O244)</f>
        <v>0</v>
      </c>
    </row>
    <row r="245" spans="1:17" s="4" customFormat="1" ht="19.5" customHeight="1" x14ac:dyDescent="0.15">
      <c r="A245" s="35"/>
      <c r="B245" s="2"/>
      <c r="C245" s="2"/>
      <c r="D245" s="2"/>
      <c r="E245" s="34" t="s">
        <v>462</v>
      </c>
      <c r="F245" s="34" t="s">
        <v>453</v>
      </c>
      <c r="G245" s="2">
        <v>1960</v>
      </c>
      <c r="H245" s="35" t="s">
        <v>46</v>
      </c>
      <c r="I245" s="2"/>
      <c r="J245" s="2"/>
      <c r="K245" s="49"/>
      <c r="L245" s="13"/>
      <c r="M245" s="2"/>
      <c r="N245" s="46"/>
      <c r="O245" s="8"/>
      <c r="P245" s="5">
        <f>SUM(I245:O245)</f>
        <v>0</v>
      </c>
    </row>
    <row r="246" spans="1:17" s="4" customFormat="1" ht="19.5" customHeight="1" x14ac:dyDescent="0.15">
      <c r="A246" s="35"/>
      <c r="B246" s="2"/>
      <c r="C246" s="2"/>
      <c r="D246" s="2"/>
      <c r="E246" s="21" t="s">
        <v>389</v>
      </c>
      <c r="F246" s="3" t="s">
        <v>89</v>
      </c>
      <c r="G246" s="2">
        <v>2006</v>
      </c>
      <c r="H246" s="2" t="s">
        <v>46</v>
      </c>
      <c r="I246" s="2"/>
      <c r="J246" s="2"/>
      <c r="K246" s="50"/>
      <c r="L246" s="13"/>
      <c r="M246" s="15"/>
      <c r="N246" s="46"/>
      <c r="O246" s="8"/>
      <c r="P246" s="5">
        <f>SUM(I246:O246)</f>
        <v>0</v>
      </c>
    </row>
    <row r="247" spans="1:17" s="4" customFormat="1" ht="19.5" customHeight="1" x14ac:dyDescent="0.15">
      <c r="A247" s="35"/>
      <c r="B247" s="2"/>
      <c r="C247" s="2"/>
      <c r="D247" s="2"/>
      <c r="E247" s="3" t="s">
        <v>139</v>
      </c>
      <c r="F247" s="3" t="s">
        <v>61</v>
      </c>
      <c r="G247" s="2">
        <v>1986</v>
      </c>
      <c r="H247" s="2" t="s">
        <v>46</v>
      </c>
      <c r="I247" s="2"/>
      <c r="J247" s="2"/>
      <c r="K247" s="49"/>
      <c r="L247" s="13"/>
      <c r="M247" s="2"/>
      <c r="N247" s="48"/>
      <c r="O247" s="10"/>
      <c r="P247" s="5">
        <f>SUM(I247:O247)</f>
        <v>0</v>
      </c>
    </row>
    <row r="248" spans="1:17" s="4" customFormat="1" ht="19.5" customHeight="1" x14ac:dyDescent="0.15">
      <c r="A248" s="35"/>
      <c r="B248" s="2"/>
      <c r="C248" s="2"/>
      <c r="D248" s="2"/>
      <c r="E248" s="3" t="s">
        <v>176</v>
      </c>
      <c r="F248" s="3" t="s">
        <v>73</v>
      </c>
      <c r="G248" s="2">
        <v>1977</v>
      </c>
      <c r="H248" s="2" t="s">
        <v>46</v>
      </c>
      <c r="I248" s="2"/>
      <c r="J248" s="2"/>
      <c r="K248" s="50"/>
      <c r="L248" s="13"/>
      <c r="M248" s="2"/>
      <c r="N248" s="46"/>
      <c r="O248" s="8"/>
      <c r="P248" s="5">
        <f>SUM(I248:O248)</f>
        <v>0</v>
      </c>
    </row>
    <row r="249" spans="1:17" s="4" customFormat="1" ht="19.5" customHeight="1" x14ac:dyDescent="0.15">
      <c r="A249" s="35"/>
      <c r="B249" s="2"/>
      <c r="C249" s="2"/>
      <c r="D249" s="2"/>
      <c r="E249" s="29" t="s">
        <v>76</v>
      </c>
      <c r="F249" s="3" t="s">
        <v>77</v>
      </c>
      <c r="G249" s="2">
        <v>1984</v>
      </c>
      <c r="H249" s="2" t="s">
        <v>48</v>
      </c>
      <c r="I249" s="2"/>
      <c r="J249" s="2"/>
      <c r="K249" s="49"/>
      <c r="L249" s="13"/>
      <c r="M249" s="2"/>
      <c r="N249" s="46"/>
      <c r="O249" s="8"/>
      <c r="P249" s="5">
        <f>SUM(I249:O249)</f>
        <v>0</v>
      </c>
    </row>
    <row r="250" spans="1:17" s="4" customFormat="1" ht="19.5" customHeight="1" x14ac:dyDescent="0.15">
      <c r="A250" s="35"/>
      <c r="B250" s="2"/>
      <c r="C250" s="2"/>
      <c r="D250" s="2"/>
      <c r="E250" s="36" t="s">
        <v>411</v>
      </c>
      <c r="F250" s="3" t="s">
        <v>190</v>
      </c>
      <c r="G250" s="2">
        <v>2005</v>
      </c>
      <c r="H250" s="35" t="s">
        <v>46</v>
      </c>
      <c r="I250" s="2"/>
      <c r="J250" s="2"/>
      <c r="K250" s="49"/>
      <c r="L250" s="37"/>
      <c r="M250" s="2"/>
      <c r="N250" s="46"/>
      <c r="O250" s="8"/>
      <c r="P250" s="5">
        <f>SUM(I250:O250)</f>
        <v>0</v>
      </c>
      <c r="Q250" s="6"/>
    </row>
    <row r="251" spans="1:17" s="4" customFormat="1" ht="19.5" customHeight="1" x14ac:dyDescent="0.15">
      <c r="A251" s="35"/>
      <c r="B251" s="2"/>
      <c r="C251" s="2"/>
      <c r="D251" s="2"/>
      <c r="E251" s="3" t="s">
        <v>189</v>
      </c>
      <c r="F251" s="3" t="s">
        <v>190</v>
      </c>
      <c r="G251" s="2">
        <v>2002</v>
      </c>
      <c r="H251" s="2" t="s">
        <v>46</v>
      </c>
      <c r="I251" s="2"/>
      <c r="J251" s="2"/>
      <c r="K251" s="49"/>
      <c r="L251" s="20"/>
      <c r="M251" s="2"/>
      <c r="N251" s="46"/>
      <c r="O251" s="8"/>
      <c r="P251" s="5">
        <f>SUM(I251:O251)</f>
        <v>0</v>
      </c>
    </row>
    <row r="252" spans="1:17" s="4" customFormat="1" ht="19.5" customHeight="1" x14ac:dyDescent="0.15">
      <c r="A252" s="35"/>
      <c r="B252" s="2"/>
      <c r="C252" s="2"/>
      <c r="D252" s="2"/>
      <c r="E252" s="29" t="s">
        <v>208</v>
      </c>
      <c r="F252" s="3" t="s">
        <v>190</v>
      </c>
      <c r="G252" s="2">
        <v>2003</v>
      </c>
      <c r="H252" s="2" t="s">
        <v>48</v>
      </c>
      <c r="I252" s="2"/>
      <c r="J252" s="2"/>
      <c r="K252" s="49"/>
      <c r="L252" s="13"/>
      <c r="M252" s="2"/>
      <c r="N252" s="46"/>
      <c r="O252" s="8"/>
      <c r="P252" s="5">
        <f>SUM(I252:O252)</f>
        <v>0</v>
      </c>
    </row>
    <row r="253" spans="1:17" s="4" customFormat="1" ht="19.5" customHeight="1" x14ac:dyDescent="0.15">
      <c r="A253" s="35"/>
      <c r="B253" s="2"/>
      <c r="C253" s="2"/>
      <c r="D253" s="2"/>
      <c r="E253" s="29" t="s">
        <v>37</v>
      </c>
      <c r="F253" s="3" t="s">
        <v>57</v>
      </c>
      <c r="G253" s="2">
        <v>1962</v>
      </c>
      <c r="H253" s="2" t="s">
        <v>4</v>
      </c>
      <c r="I253" s="2"/>
      <c r="J253" s="2"/>
      <c r="K253" s="49"/>
      <c r="L253" s="13"/>
      <c r="M253" s="2"/>
      <c r="N253" s="46"/>
      <c r="O253" s="8"/>
      <c r="P253" s="5">
        <f>SUM(I253:O253)</f>
        <v>0</v>
      </c>
    </row>
    <row r="254" spans="1:17" s="4" customFormat="1" ht="19.5" customHeight="1" x14ac:dyDescent="0.15">
      <c r="A254" s="35"/>
      <c r="B254" s="2"/>
      <c r="C254" s="2"/>
      <c r="D254" s="2"/>
      <c r="E254" s="3" t="s">
        <v>131</v>
      </c>
      <c r="F254" s="3" t="s">
        <v>104</v>
      </c>
      <c r="G254" s="2">
        <v>1983</v>
      </c>
      <c r="H254" s="2" t="s">
        <v>46</v>
      </c>
      <c r="I254" s="2"/>
      <c r="J254" s="2"/>
      <c r="K254" s="49"/>
      <c r="L254" s="13"/>
      <c r="M254" s="2"/>
      <c r="N254" s="46"/>
      <c r="O254" s="8"/>
      <c r="P254" s="5">
        <f>SUM(I254:O254)</f>
        <v>0</v>
      </c>
    </row>
    <row r="255" spans="1:17" s="4" customFormat="1" ht="19.5" customHeight="1" x14ac:dyDescent="0.15">
      <c r="A255" s="35"/>
      <c r="B255" s="2"/>
      <c r="C255" s="2"/>
      <c r="D255" s="2"/>
      <c r="E255" s="3" t="s">
        <v>38</v>
      </c>
      <c r="F255" s="3" t="s">
        <v>100</v>
      </c>
      <c r="G255" s="2">
        <v>1996</v>
      </c>
      <c r="H255" s="2" t="s">
        <v>3</v>
      </c>
      <c r="I255" s="2"/>
      <c r="J255" s="2"/>
      <c r="K255" s="49"/>
      <c r="L255" s="13"/>
      <c r="M255" s="2"/>
      <c r="N255" s="46"/>
      <c r="O255" s="8"/>
      <c r="P255" s="5">
        <f>SUM(I255:O255)</f>
        <v>0</v>
      </c>
    </row>
    <row r="256" spans="1:17" s="4" customFormat="1" ht="19.5" customHeight="1" x14ac:dyDescent="0.15">
      <c r="A256" s="35"/>
      <c r="B256" s="2"/>
      <c r="C256" s="2"/>
      <c r="D256" s="2"/>
      <c r="E256" s="29" t="s">
        <v>30</v>
      </c>
      <c r="F256" s="3" t="s">
        <v>102</v>
      </c>
      <c r="G256" s="2">
        <v>1989</v>
      </c>
      <c r="H256" s="2" t="s">
        <v>4</v>
      </c>
      <c r="I256" s="2"/>
      <c r="J256" s="2"/>
      <c r="K256" s="49"/>
      <c r="L256" s="13"/>
      <c r="M256" s="2"/>
      <c r="N256" s="46"/>
      <c r="O256" s="8"/>
      <c r="P256" s="5">
        <f>SUM(I256:O256)</f>
        <v>0</v>
      </c>
    </row>
    <row r="257" spans="1:17" s="4" customFormat="1" ht="19.5" customHeight="1" x14ac:dyDescent="0.15">
      <c r="A257" s="35"/>
      <c r="B257" s="2"/>
      <c r="C257" s="2"/>
      <c r="D257" s="2"/>
      <c r="E257" s="3" t="s">
        <v>262</v>
      </c>
      <c r="F257" s="3" t="s">
        <v>67</v>
      </c>
      <c r="G257" s="2">
        <v>2003</v>
      </c>
      <c r="H257" s="2" t="s">
        <v>46</v>
      </c>
      <c r="I257" s="2"/>
      <c r="J257" s="2"/>
      <c r="K257" s="49"/>
      <c r="L257" s="13"/>
      <c r="M257" s="2"/>
      <c r="N257" s="46"/>
      <c r="O257" s="8"/>
      <c r="P257" s="5">
        <f>SUM(I257:O257)</f>
        <v>0</v>
      </c>
    </row>
    <row r="258" spans="1:17" s="4" customFormat="1" ht="19.5" customHeight="1" x14ac:dyDescent="0.15">
      <c r="A258" s="35"/>
      <c r="B258" s="2"/>
      <c r="C258" s="2"/>
      <c r="D258" s="2"/>
      <c r="E258" s="3" t="s">
        <v>165</v>
      </c>
      <c r="F258" s="3" t="s">
        <v>79</v>
      </c>
      <c r="G258" s="2">
        <v>2001</v>
      </c>
      <c r="H258" s="2" t="s">
        <v>46</v>
      </c>
      <c r="I258" s="2"/>
      <c r="J258" s="2"/>
      <c r="K258" s="49"/>
      <c r="L258" s="13"/>
      <c r="M258" s="2"/>
      <c r="N258" s="46"/>
      <c r="O258" s="8"/>
      <c r="P258" s="5">
        <f>SUM(I258:O258)</f>
        <v>0</v>
      </c>
    </row>
    <row r="259" spans="1:17" s="4" customFormat="1" ht="19.5" customHeight="1" x14ac:dyDescent="0.15">
      <c r="A259" s="35"/>
      <c r="B259" s="2"/>
      <c r="C259" s="2"/>
      <c r="D259" s="2"/>
      <c r="E259" s="3" t="s">
        <v>52</v>
      </c>
      <c r="F259" s="3" t="s">
        <v>51</v>
      </c>
      <c r="G259" s="2">
        <v>1957</v>
      </c>
      <c r="H259" s="2" t="s">
        <v>46</v>
      </c>
      <c r="I259" s="2"/>
      <c r="J259" s="2"/>
      <c r="K259" s="49"/>
      <c r="L259" s="13"/>
      <c r="M259" s="2"/>
      <c r="N259" s="46"/>
      <c r="O259" s="8"/>
      <c r="P259" s="5">
        <f>SUM(I259:O259)</f>
        <v>0</v>
      </c>
    </row>
    <row r="260" spans="1:17" s="4" customFormat="1" ht="19.5" customHeight="1" x14ac:dyDescent="0.15">
      <c r="A260" s="35"/>
      <c r="B260" s="2"/>
      <c r="C260" s="2"/>
      <c r="D260" s="2"/>
      <c r="E260" s="16" t="s">
        <v>36</v>
      </c>
      <c r="F260" s="3" t="s">
        <v>97</v>
      </c>
      <c r="G260" s="2">
        <v>1997</v>
      </c>
      <c r="H260" s="2" t="s">
        <v>4</v>
      </c>
      <c r="I260" s="2"/>
      <c r="J260" s="2"/>
      <c r="K260" s="49"/>
      <c r="L260" s="13"/>
      <c r="M260" s="2"/>
      <c r="N260" s="46"/>
      <c r="O260" s="8"/>
      <c r="P260" s="5">
        <f>SUM(I260:O260)</f>
        <v>0</v>
      </c>
      <c r="Q260" s="6"/>
    </row>
    <row r="261" spans="1:17" s="4" customFormat="1" ht="19.5" customHeight="1" x14ac:dyDescent="0.15">
      <c r="A261" s="35"/>
      <c r="B261" s="2"/>
      <c r="C261" s="2"/>
      <c r="D261" s="2"/>
      <c r="E261" s="3" t="s">
        <v>42</v>
      </c>
      <c r="F261" s="3" t="s">
        <v>94</v>
      </c>
      <c r="G261" s="2">
        <v>1997</v>
      </c>
      <c r="H261" s="2" t="s">
        <v>3</v>
      </c>
      <c r="I261" s="2"/>
      <c r="J261" s="2"/>
      <c r="K261" s="49"/>
      <c r="L261" s="13"/>
      <c r="M261" s="2"/>
      <c r="N261" s="46"/>
      <c r="O261" s="8"/>
      <c r="P261" s="5">
        <f>SUM(I261:O261)</f>
        <v>0</v>
      </c>
    </row>
    <row r="262" spans="1:17" s="4" customFormat="1" ht="19.5" customHeight="1" x14ac:dyDescent="0.15">
      <c r="A262" s="35"/>
      <c r="B262" s="2"/>
      <c r="C262" s="2"/>
      <c r="D262" s="2"/>
      <c r="E262" s="3" t="s">
        <v>476</v>
      </c>
      <c r="F262" s="3" t="s">
        <v>468</v>
      </c>
      <c r="G262" s="2">
        <v>1958</v>
      </c>
      <c r="H262" s="2" t="s">
        <v>46</v>
      </c>
      <c r="I262" s="2"/>
      <c r="J262" s="2"/>
      <c r="K262" s="49"/>
      <c r="L262" s="13"/>
      <c r="M262" s="15"/>
      <c r="N262" s="46"/>
      <c r="O262" s="8"/>
      <c r="P262" s="5">
        <f>SUM(I262:O262)</f>
        <v>0</v>
      </c>
    </row>
    <row r="263" spans="1:17" s="4" customFormat="1" ht="19.5" customHeight="1" x14ac:dyDescent="0.15">
      <c r="A263" s="35"/>
      <c r="B263" s="2"/>
      <c r="C263" s="2"/>
      <c r="D263" s="2"/>
      <c r="E263" s="3" t="s">
        <v>132</v>
      </c>
      <c r="F263" s="3" t="s">
        <v>133</v>
      </c>
      <c r="G263" s="2">
        <v>1992</v>
      </c>
      <c r="H263" s="2" t="s">
        <v>46</v>
      </c>
      <c r="I263" s="2"/>
      <c r="J263" s="2"/>
      <c r="K263" s="49"/>
      <c r="L263" s="13"/>
      <c r="M263" s="15"/>
      <c r="N263" s="46"/>
      <c r="O263" s="8"/>
      <c r="P263" s="5">
        <f>SUM(I263:O263)</f>
        <v>0</v>
      </c>
    </row>
    <row r="264" spans="1:17" s="4" customFormat="1" ht="19.5" customHeight="1" x14ac:dyDescent="0.15">
      <c r="A264" s="35"/>
      <c r="B264" s="2"/>
      <c r="C264" s="2"/>
      <c r="D264" s="2"/>
      <c r="E264" s="3" t="s">
        <v>25</v>
      </c>
      <c r="F264" s="3" t="s">
        <v>26</v>
      </c>
      <c r="G264" s="2">
        <v>1942</v>
      </c>
      <c r="H264" s="2" t="s">
        <v>3</v>
      </c>
      <c r="I264" s="2"/>
      <c r="J264" s="2"/>
      <c r="K264" s="49"/>
      <c r="L264" s="13"/>
      <c r="M264" s="2"/>
      <c r="N264" s="46"/>
      <c r="O264" s="8"/>
      <c r="P264" s="5">
        <f>SUM(I264:O264)</f>
        <v>0</v>
      </c>
    </row>
    <row r="265" spans="1:17" s="4" customFormat="1" ht="19.5" customHeight="1" x14ac:dyDescent="0.15">
      <c r="A265" s="35"/>
      <c r="B265" s="2"/>
      <c r="C265" s="31"/>
      <c r="D265" s="31"/>
      <c r="E265" s="3" t="s">
        <v>471</v>
      </c>
      <c r="F265" s="3" t="s">
        <v>468</v>
      </c>
      <c r="G265" s="2">
        <v>2001</v>
      </c>
      <c r="H265" s="2" t="s">
        <v>46</v>
      </c>
      <c r="I265" s="2"/>
      <c r="J265" s="2"/>
      <c r="K265" s="50"/>
      <c r="L265" s="13"/>
      <c r="M265" s="2"/>
      <c r="N265" s="46"/>
      <c r="O265" s="8"/>
      <c r="P265" s="5">
        <f>SUM(I265:O265)</f>
        <v>0</v>
      </c>
    </row>
    <row r="266" spans="1:17" s="4" customFormat="1" ht="19.5" customHeight="1" x14ac:dyDescent="0.15">
      <c r="A266" s="35"/>
      <c r="B266" s="2"/>
      <c r="C266" s="2"/>
      <c r="D266" s="2"/>
      <c r="E266" s="3" t="s">
        <v>120</v>
      </c>
      <c r="F266" s="3" t="s">
        <v>129</v>
      </c>
      <c r="G266" s="2">
        <v>2001</v>
      </c>
      <c r="H266" s="2" t="s">
        <v>46</v>
      </c>
      <c r="I266" s="2"/>
      <c r="J266" s="2"/>
      <c r="K266" s="49"/>
      <c r="L266" s="13"/>
      <c r="M266" s="2"/>
      <c r="N266" s="46"/>
      <c r="O266" s="8"/>
      <c r="P266" s="5">
        <f>SUM(I266:O266)</f>
        <v>0</v>
      </c>
    </row>
    <row r="267" spans="1:17" s="4" customFormat="1" ht="19.5" customHeight="1" x14ac:dyDescent="0.15">
      <c r="A267" s="35"/>
      <c r="B267" s="2"/>
      <c r="C267" s="2"/>
      <c r="D267" s="2"/>
      <c r="E267" s="34" t="s">
        <v>364</v>
      </c>
      <c r="F267" s="34" t="s">
        <v>363</v>
      </c>
      <c r="G267" s="2">
        <v>1985</v>
      </c>
      <c r="H267" s="35" t="s">
        <v>46</v>
      </c>
      <c r="I267" s="2"/>
      <c r="J267" s="2"/>
      <c r="K267" s="49"/>
      <c r="L267" s="13"/>
      <c r="M267" s="2"/>
      <c r="N267" s="46"/>
      <c r="O267" s="8"/>
      <c r="P267" s="5">
        <f>SUM(I267:O267)</f>
        <v>0</v>
      </c>
    </row>
    <row r="268" spans="1:17" s="4" customFormat="1" ht="19.5" customHeight="1" x14ac:dyDescent="0.15">
      <c r="A268" s="35"/>
      <c r="B268" s="2"/>
      <c r="C268" s="41"/>
      <c r="D268" s="2"/>
      <c r="E268" s="34" t="s">
        <v>444</v>
      </c>
      <c r="F268" s="34" t="s">
        <v>439</v>
      </c>
      <c r="G268" s="2">
        <v>1988</v>
      </c>
      <c r="H268" s="2" t="s">
        <v>46</v>
      </c>
      <c r="I268" s="2"/>
      <c r="J268" s="2"/>
      <c r="K268" s="49"/>
      <c r="L268" s="13"/>
      <c r="M268" s="15"/>
      <c r="N268" s="46"/>
      <c r="O268" s="8"/>
      <c r="P268" s="5">
        <f>SUM(I268:O268)</f>
        <v>0</v>
      </c>
    </row>
    <row r="269" spans="1:17" s="4" customFormat="1" ht="19.5" customHeight="1" x14ac:dyDescent="0.15">
      <c r="A269" s="35"/>
      <c r="B269" s="2"/>
      <c r="C269" s="2"/>
      <c r="D269" s="2"/>
      <c r="E269" s="17" t="s">
        <v>451</v>
      </c>
      <c r="F269" s="3" t="s">
        <v>67</v>
      </c>
      <c r="G269" s="2">
        <v>2006</v>
      </c>
      <c r="H269" s="2" t="s">
        <v>46</v>
      </c>
      <c r="I269" s="2"/>
      <c r="J269" s="2"/>
      <c r="K269" s="49"/>
      <c r="L269" s="13"/>
      <c r="M269" s="2"/>
      <c r="N269" s="46"/>
      <c r="O269" s="8"/>
      <c r="P269" s="5">
        <f>SUM(I269:O269)</f>
        <v>0</v>
      </c>
    </row>
    <row r="270" spans="1:17" s="4" customFormat="1" ht="19.5" customHeight="1" x14ac:dyDescent="0.15">
      <c r="A270" s="35"/>
      <c r="B270" s="2"/>
      <c r="C270" s="2"/>
      <c r="D270" s="2"/>
      <c r="E270" s="21" t="s">
        <v>455</v>
      </c>
      <c r="F270" s="3" t="s">
        <v>67</v>
      </c>
      <c r="G270" s="2">
        <v>2008</v>
      </c>
      <c r="H270" s="2" t="s">
        <v>46</v>
      </c>
      <c r="I270" s="2"/>
      <c r="J270" s="2"/>
      <c r="K270" s="49"/>
      <c r="L270" s="2"/>
      <c r="M270" s="2"/>
      <c r="N270" s="46"/>
      <c r="O270" s="8"/>
      <c r="P270" s="5">
        <f>SUM(I270:O270)</f>
        <v>0</v>
      </c>
    </row>
    <row r="271" spans="1:17" s="4" customFormat="1" ht="19.5" customHeight="1" x14ac:dyDescent="0.15">
      <c r="A271" s="35"/>
      <c r="B271" s="2"/>
      <c r="C271" s="2"/>
      <c r="D271" s="2"/>
      <c r="E271" s="3" t="s">
        <v>164</v>
      </c>
      <c r="F271" s="3" t="s">
        <v>126</v>
      </c>
      <c r="G271" s="2">
        <v>1971</v>
      </c>
      <c r="H271" s="2" t="s">
        <v>46</v>
      </c>
      <c r="I271" s="2"/>
      <c r="J271" s="2"/>
      <c r="K271" s="49"/>
      <c r="L271" s="13"/>
      <c r="M271" s="2"/>
      <c r="N271" s="46"/>
      <c r="O271" s="8"/>
      <c r="P271" s="5">
        <f>SUM(I271:O271)</f>
        <v>0</v>
      </c>
    </row>
    <row r="272" spans="1:17" s="4" customFormat="1" ht="19.5" customHeight="1" x14ac:dyDescent="0.15">
      <c r="A272" s="35"/>
      <c r="B272" s="2"/>
      <c r="C272" s="2"/>
      <c r="D272" s="2"/>
      <c r="E272" s="3" t="s">
        <v>289</v>
      </c>
      <c r="F272" s="3" t="s">
        <v>99</v>
      </c>
      <c r="G272" s="2">
        <v>1946</v>
      </c>
      <c r="H272" s="2" t="s">
        <v>46</v>
      </c>
      <c r="I272" s="2"/>
      <c r="J272" s="2"/>
      <c r="K272" s="50"/>
      <c r="L272" s="13"/>
      <c r="M272" s="2"/>
      <c r="N272" s="48"/>
      <c r="O272" s="10"/>
      <c r="P272" s="5">
        <f>SUM(I272:O272)</f>
        <v>0</v>
      </c>
    </row>
    <row r="273" spans="1:17" s="4" customFormat="1" ht="19.5" customHeight="1" x14ac:dyDescent="0.15">
      <c r="A273" s="35"/>
      <c r="B273" s="2"/>
      <c r="C273" s="2"/>
      <c r="D273" s="2"/>
      <c r="E273" s="23" t="s">
        <v>226</v>
      </c>
      <c r="F273" s="3" t="s">
        <v>228</v>
      </c>
      <c r="G273" s="2">
        <v>1964</v>
      </c>
      <c r="H273" s="24" t="s">
        <v>46</v>
      </c>
      <c r="I273" s="24"/>
      <c r="J273" s="24"/>
      <c r="K273" s="52"/>
      <c r="L273" s="13"/>
      <c r="M273" s="2"/>
      <c r="N273" s="46"/>
      <c r="O273" s="8"/>
      <c r="P273" s="5">
        <f>SUM(I273:O273)</f>
        <v>0</v>
      </c>
    </row>
    <row r="274" spans="1:17" s="4" customFormat="1" ht="19.5" customHeight="1" x14ac:dyDescent="0.15">
      <c r="A274" s="35"/>
      <c r="B274" s="2"/>
      <c r="C274" s="2"/>
      <c r="D274" s="2"/>
      <c r="E274" s="3" t="s">
        <v>268</v>
      </c>
      <c r="F274" s="3" t="s">
        <v>97</v>
      </c>
      <c r="G274" s="2">
        <v>2000</v>
      </c>
      <c r="H274" s="2" t="s">
        <v>46</v>
      </c>
      <c r="I274" s="2"/>
      <c r="J274" s="2"/>
      <c r="K274" s="49"/>
      <c r="L274" s="13"/>
      <c r="M274" s="2"/>
      <c r="N274" s="46"/>
      <c r="O274" s="8"/>
      <c r="P274" s="5">
        <f>SUM(I274:O274)</f>
        <v>0</v>
      </c>
    </row>
    <row r="275" spans="1:17" s="4" customFormat="1" ht="19.5" customHeight="1" x14ac:dyDescent="0.15">
      <c r="A275" s="35"/>
      <c r="B275" s="2"/>
      <c r="C275" s="2"/>
      <c r="D275" s="28"/>
      <c r="E275" s="3" t="s">
        <v>242</v>
      </c>
      <c r="F275" s="3" t="s">
        <v>97</v>
      </c>
      <c r="G275" s="2">
        <v>2001</v>
      </c>
      <c r="H275" s="2" t="s">
        <v>46</v>
      </c>
      <c r="I275" s="2"/>
      <c r="J275" s="2"/>
      <c r="K275" s="49"/>
      <c r="L275" s="13"/>
      <c r="M275" s="2"/>
      <c r="N275" s="46"/>
      <c r="O275" s="8"/>
      <c r="P275" s="5">
        <f>SUM(I275:O275)</f>
        <v>0</v>
      </c>
    </row>
    <row r="276" spans="1:17" s="4" customFormat="1" ht="19.5" customHeight="1" x14ac:dyDescent="0.15">
      <c r="A276" s="35"/>
      <c r="B276" s="2"/>
      <c r="C276" s="2"/>
      <c r="D276" s="2"/>
      <c r="E276" s="3" t="s">
        <v>163</v>
      </c>
      <c r="F276" s="3" t="s">
        <v>97</v>
      </c>
      <c r="G276" s="2">
        <v>2000</v>
      </c>
      <c r="H276" s="2" t="s">
        <v>46</v>
      </c>
      <c r="I276" s="2"/>
      <c r="J276" s="2"/>
      <c r="K276" s="49"/>
      <c r="L276" s="13"/>
      <c r="M276" s="2"/>
      <c r="N276" s="46"/>
      <c r="O276" s="8"/>
      <c r="P276" s="5">
        <f>SUM(I276:O276)</f>
        <v>0</v>
      </c>
    </row>
    <row r="277" spans="1:17" s="4" customFormat="1" ht="19.5" customHeight="1" x14ac:dyDescent="0.15">
      <c r="A277" s="35"/>
      <c r="B277" s="2"/>
      <c r="C277" s="2"/>
      <c r="D277" s="2"/>
      <c r="E277" s="21" t="s">
        <v>295</v>
      </c>
      <c r="F277" s="3" t="s">
        <v>191</v>
      </c>
      <c r="G277" s="2">
        <v>2006</v>
      </c>
      <c r="H277" s="2" t="s">
        <v>46</v>
      </c>
      <c r="I277" s="2"/>
      <c r="J277" s="2"/>
      <c r="K277" s="50"/>
      <c r="L277" s="13"/>
      <c r="M277" s="2"/>
      <c r="N277" s="46"/>
      <c r="O277" s="8"/>
      <c r="P277" s="5">
        <f>SUM(I277:O277)</f>
        <v>0</v>
      </c>
    </row>
    <row r="278" spans="1:17" s="4" customFormat="1" ht="19.5" customHeight="1" x14ac:dyDescent="0.15">
      <c r="A278" s="35"/>
      <c r="B278" s="2"/>
      <c r="C278" s="2"/>
      <c r="D278" s="2"/>
      <c r="E278" s="3" t="s">
        <v>121</v>
      </c>
      <c r="F278" s="3" t="s">
        <v>33</v>
      </c>
      <c r="G278" s="2">
        <v>1998</v>
      </c>
      <c r="H278" s="2" t="s">
        <v>46</v>
      </c>
      <c r="I278" s="2"/>
      <c r="J278" s="2"/>
      <c r="K278" s="49"/>
      <c r="L278" s="13"/>
      <c r="M278" s="2"/>
      <c r="N278" s="46"/>
      <c r="O278" s="8"/>
      <c r="P278" s="5">
        <f>SUM(I278:O278)</f>
        <v>0</v>
      </c>
    </row>
    <row r="279" spans="1:17" s="4" customFormat="1" ht="19.5" customHeight="1" x14ac:dyDescent="0.15">
      <c r="A279" s="35"/>
      <c r="B279" s="2"/>
      <c r="C279" s="2"/>
      <c r="D279" s="2"/>
      <c r="E279" s="3" t="s">
        <v>257</v>
      </c>
      <c r="F279" s="3" t="s">
        <v>97</v>
      </c>
      <c r="G279" s="2">
        <v>1989</v>
      </c>
      <c r="H279" s="2" t="s">
        <v>46</v>
      </c>
      <c r="I279" s="2"/>
      <c r="J279" s="2"/>
      <c r="K279" s="49"/>
      <c r="L279" s="13"/>
      <c r="M279" s="2"/>
      <c r="N279" s="46"/>
      <c r="O279" s="8"/>
      <c r="P279" s="5">
        <f>SUM(I279:O279)</f>
        <v>0</v>
      </c>
    </row>
    <row r="280" spans="1:17" s="4" customFormat="1" ht="19.5" customHeight="1" x14ac:dyDescent="0.15">
      <c r="A280" s="35"/>
      <c r="B280" s="2"/>
      <c r="C280" s="2"/>
      <c r="D280" s="2"/>
      <c r="E280" s="3" t="s">
        <v>135</v>
      </c>
      <c r="F280" s="3" t="s">
        <v>89</v>
      </c>
      <c r="G280" s="2">
        <v>2002</v>
      </c>
      <c r="H280" s="2" t="s">
        <v>46</v>
      </c>
      <c r="I280" s="2"/>
      <c r="J280" s="2"/>
      <c r="K280" s="49"/>
      <c r="L280" s="13"/>
      <c r="M280" s="2"/>
      <c r="N280" s="46"/>
      <c r="O280" s="8"/>
      <c r="P280" s="5">
        <f>SUM(I280:O280)</f>
        <v>0</v>
      </c>
    </row>
    <row r="281" spans="1:17" s="4" customFormat="1" ht="19.5" customHeight="1" x14ac:dyDescent="0.15">
      <c r="A281" s="35"/>
      <c r="B281" s="2"/>
      <c r="C281" s="2"/>
      <c r="D281" s="2"/>
      <c r="E281" s="3" t="s">
        <v>23</v>
      </c>
      <c r="F281" s="3" t="s">
        <v>95</v>
      </c>
      <c r="G281" s="2">
        <v>1974</v>
      </c>
      <c r="H281" s="2" t="s">
        <v>3</v>
      </c>
      <c r="I281" s="2"/>
      <c r="J281" s="2"/>
      <c r="K281" s="49"/>
      <c r="L281" s="13"/>
      <c r="M281" s="2"/>
      <c r="N281" s="46"/>
      <c r="O281" s="8"/>
      <c r="P281" s="5">
        <f>SUM(I281:O281)</f>
        <v>0</v>
      </c>
    </row>
    <row r="282" spans="1:17" s="4" customFormat="1" ht="19.5" customHeight="1" x14ac:dyDescent="0.15">
      <c r="A282" s="35"/>
      <c r="B282" s="2"/>
      <c r="C282" s="2"/>
      <c r="D282" s="2"/>
      <c r="E282" s="29" t="s">
        <v>246</v>
      </c>
      <c r="F282" s="3" t="s">
        <v>97</v>
      </c>
      <c r="G282" s="2">
        <v>1996</v>
      </c>
      <c r="H282" s="2" t="s">
        <v>48</v>
      </c>
      <c r="I282" s="2"/>
      <c r="J282" s="2"/>
      <c r="K282" s="49"/>
      <c r="L282" s="13"/>
      <c r="M282" s="2"/>
      <c r="N282" s="46"/>
      <c r="O282" s="8"/>
      <c r="P282" s="5">
        <f>SUM(I282:O282)</f>
        <v>0</v>
      </c>
    </row>
    <row r="283" spans="1:17" s="4" customFormat="1" ht="19.5" customHeight="1" x14ac:dyDescent="0.15">
      <c r="A283" s="35"/>
      <c r="B283" s="2"/>
      <c r="C283" s="2"/>
      <c r="D283" s="2"/>
      <c r="E283" s="29" t="s">
        <v>137</v>
      </c>
      <c r="F283" s="3" t="s">
        <v>134</v>
      </c>
      <c r="G283" s="2">
        <v>1977</v>
      </c>
      <c r="H283" s="2" t="s">
        <v>48</v>
      </c>
      <c r="I283" s="2"/>
      <c r="J283" s="2"/>
      <c r="K283" s="49"/>
      <c r="L283" s="13"/>
      <c r="M283" s="2"/>
      <c r="N283" s="46"/>
      <c r="O283" s="8"/>
      <c r="P283" s="5">
        <f>SUM(I283:O283)</f>
        <v>0</v>
      </c>
    </row>
    <row r="284" spans="1:17" s="4" customFormat="1" ht="19.5" customHeight="1" x14ac:dyDescent="0.15">
      <c r="A284" s="42"/>
      <c r="B284" s="2"/>
      <c r="C284" s="27"/>
      <c r="D284" s="2"/>
      <c r="E284" s="29" t="s">
        <v>122</v>
      </c>
      <c r="F284" s="3" t="s">
        <v>123</v>
      </c>
      <c r="G284" s="2">
        <v>1987</v>
      </c>
      <c r="H284" s="2" t="s">
        <v>48</v>
      </c>
      <c r="I284" s="2"/>
      <c r="J284" s="2"/>
      <c r="K284" s="49"/>
      <c r="L284" s="13"/>
      <c r="M284" s="2"/>
      <c r="N284" s="46"/>
      <c r="O284" s="8"/>
      <c r="P284" s="5">
        <f>SUM(I284:O284)</f>
        <v>0</v>
      </c>
    </row>
    <row r="285" spans="1:17" s="4" customFormat="1" ht="19.5" customHeight="1" x14ac:dyDescent="0.15">
      <c r="A285" s="35"/>
      <c r="B285" s="2"/>
      <c r="C285" s="2"/>
      <c r="D285" s="2"/>
      <c r="E285" s="3" t="s">
        <v>230</v>
      </c>
      <c r="F285" s="3" t="s">
        <v>79</v>
      </c>
      <c r="G285" s="2">
        <v>2002</v>
      </c>
      <c r="H285" s="2" t="s">
        <v>46</v>
      </c>
      <c r="I285" s="2"/>
      <c r="J285" s="2"/>
      <c r="K285" s="49"/>
      <c r="L285" s="13"/>
      <c r="M285" s="2"/>
      <c r="N285" s="46"/>
      <c r="O285" s="8"/>
      <c r="P285" s="5">
        <f>SUM(I285:O285)</f>
        <v>0</v>
      </c>
      <c r="Q285" s="6"/>
    </row>
    <row r="286" spans="1:17" s="4" customFormat="1" ht="19.5" customHeight="1" x14ac:dyDescent="0.15">
      <c r="A286" s="35"/>
      <c r="B286" s="2"/>
      <c r="C286" s="2"/>
      <c r="D286" s="2"/>
      <c r="E286" s="29" t="s">
        <v>253</v>
      </c>
      <c r="F286" s="3" t="s">
        <v>125</v>
      </c>
      <c r="G286" s="2">
        <v>1996</v>
      </c>
      <c r="H286" s="2" t="s">
        <v>48</v>
      </c>
      <c r="I286" s="2"/>
      <c r="J286" s="2"/>
      <c r="K286" s="49"/>
      <c r="L286" s="13"/>
      <c r="M286" s="2"/>
      <c r="N286" s="46"/>
      <c r="O286" s="8"/>
      <c r="P286" s="5">
        <f>SUM(I286:O286)</f>
        <v>0</v>
      </c>
    </row>
    <row r="287" spans="1:17" s="4" customFormat="1" ht="19.5" customHeight="1" x14ac:dyDescent="0.15">
      <c r="A287" s="35"/>
      <c r="B287" s="2"/>
      <c r="C287" s="2"/>
      <c r="D287" s="2"/>
      <c r="E287" s="26" t="s">
        <v>345</v>
      </c>
      <c r="F287" s="3" t="s">
        <v>97</v>
      </c>
      <c r="G287" s="2">
        <v>2006</v>
      </c>
      <c r="H287" s="2" t="s">
        <v>48</v>
      </c>
      <c r="I287" s="2"/>
      <c r="J287" s="2"/>
      <c r="K287" s="49"/>
      <c r="L287" s="13"/>
      <c r="M287" s="2"/>
      <c r="N287" s="46"/>
      <c r="O287" s="8"/>
      <c r="P287" s="5">
        <f>SUM(I287:O287)</f>
        <v>0</v>
      </c>
    </row>
    <row r="288" spans="1:17" s="4" customFormat="1" ht="19.5" customHeight="1" x14ac:dyDescent="0.15">
      <c r="A288" s="35"/>
      <c r="B288" s="2"/>
      <c r="C288" s="2"/>
      <c r="D288" s="2"/>
      <c r="E288" s="19" t="s">
        <v>207</v>
      </c>
      <c r="F288" s="19" t="s">
        <v>191</v>
      </c>
      <c r="G288" s="2">
        <v>2001</v>
      </c>
      <c r="H288" s="18" t="s">
        <v>46</v>
      </c>
      <c r="I288" s="18"/>
      <c r="J288" s="18"/>
      <c r="K288" s="51"/>
      <c r="L288" s="13"/>
      <c r="M288" s="2"/>
      <c r="N288" s="46"/>
      <c r="O288" s="8"/>
      <c r="P288" s="5">
        <f>SUM(I288:O288)</f>
        <v>0</v>
      </c>
    </row>
    <row r="289" spans="1:16" s="4" customFormat="1" ht="19.5" customHeight="1" x14ac:dyDescent="0.15">
      <c r="A289" s="35"/>
      <c r="B289" s="2"/>
      <c r="C289" s="2"/>
      <c r="D289" s="2"/>
      <c r="E289" s="3"/>
      <c r="F289" s="3"/>
      <c r="G289" s="2"/>
      <c r="H289" s="2"/>
      <c r="I289" s="2"/>
      <c r="J289" s="2"/>
      <c r="K289" s="49"/>
      <c r="L289" s="13"/>
      <c r="M289" s="2"/>
      <c r="N289" s="46"/>
      <c r="O289" s="8"/>
      <c r="P289" s="5"/>
    </row>
  </sheetData>
  <sortState xmlns:xlrd2="http://schemas.microsoft.com/office/spreadsheetml/2017/richdata2" ref="A4:S288">
    <sortCondition descending="1" ref="P4:P288"/>
    <sortCondition ref="E4:E288"/>
  </sortState>
  <mergeCells count="1">
    <mergeCell ref="E1:L1"/>
  </mergeCells>
  <phoneticPr fontId="3"/>
  <pageMargins left="0.19685039370078741" right="0.19685039370078741" top="0.98425196850393704" bottom="0.98425196850393704" header="0.51181102362204722" footer="0.51181102362204722"/>
  <headerFooter alignWithMargins="0"/>
  <ignoredErrors>
    <ignoredError sqref="P290:P65530 P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8FEA-08E7-4841-84B8-58DD0D101FB1}">
  <dimension ref="A2:N28"/>
  <sheetViews>
    <sheetView workbookViewId="0">
      <selection activeCell="N23" sqref="N23"/>
    </sheetView>
  </sheetViews>
  <sheetFormatPr baseColWidth="10" defaultRowHeight="13" x14ac:dyDescent="0.15"/>
  <cols>
    <col min="4" max="4" width="27.83203125" bestFit="1" customWidth="1"/>
  </cols>
  <sheetData>
    <row r="2" spans="1:14" x14ac:dyDescent="0.15">
      <c r="A2">
        <v>1</v>
      </c>
      <c r="B2" t="s">
        <v>330</v>
      </c>
      <c r="C2" s="61" t="s">
        <v>687</v>
      </c>
      <c r="D2" t="s">
        <v>688</v>
      </c>
      <c r="E2" t="s">
        <v>166</v>
      </c>
      <c r="F2" t="s">
        <v>302</v>
      </c>
      <c r="G2" t="s">
        <v>308</v>
      </c>
      <c r="I2" t="s">
        <v>155</v>
      </c>
      <c r="J2" t="s">
        <v>160</v>
      </c>
      <c r="K2" t="s">
        <v>689</v>
      </c>
      <c r="L2" t="s">
        <v>491</v>
      </c>
      <c r="N2" s="14">
        <f>1+1199*((26-A2)/(26+A2-2))</f>
        <v>1200</v>
      </c>
    </row>
    <row r="3" spans="1:14" x14ac:dyDescent="0.15">
      <c r="A3">
        <v>2</v>
      </c>
      <c r="B3" t="s">
        <v>167</v>
      </c>
      <c r="C3" s="61" t="s">
        <v>690</v>
      </c>
      <c r="D3" t="s">
        <v>691</v>
      </c>
      <c r="E3" t="s">
        <v>169</v>
      </c>
      <c r="F3" t="s">
        <v>302</v>
      </c>
      <c r="G3" t="s">
        <v>317</v>
      </c>
      <c r="I3" t="s">
        <v>155</v>
      </c>
      <c r="J3" t="s">
        <v>511</v>
      </c>
      <c r="K3" t="s">
        <v>692</v>
      </c>
      <c r="L3" t="s">
        <v>491</v>
      </c>
      <c r="N3" s="14">
        <f t="shared" ref="N3:N27" si="0">1+1199*((26-A3)/(26+A3-2))</f>
        <v>1107.7692307692309</v>
      </c>
    </row>
    <row r="4" spans="1:14" x14ac:dyDescent="0.15">
      <c r="A4">
        <v>3</v>
      </c>
      <c r="B4" t="s">
        <v>168</v>
      </c>
      <c r="C4" s="61" t="s">
        <v>331</v>
      </c>
      <c r="D4" t="s">
        <v>332</v>
      </c>
      <c r="E4" t="s">
        <v>169</v>
      </c>
      <c r="F4" t="s">
        <v>302</v>
      </c>
      <c r="G4" t="s">
        <v>317</v>
      </c>
      <c r="I4" t="s">
        <v>155</v>
      </c>
      <c r="J4" t="s">
        <v>693</v>
      </c>
      <c r="K4" t="s">
        <v>694</v>
      </c>
      <c r="L4" t="s">
        <v>491</v>
      </c>
      <c r="N4" s="14">
        <f t="shared" si="0"/>
        <v>1022.3703703703703</v>
      </c>
    </row>
    <row r="5" spans="1:14" x14ac:dyDescent="0.15">
      <c r="A5">
        <v>4</v>
      </c>
      <c r="B5" t="s">
        <v>197</v>
      </c>
      <c r="C5" s="61" t="s">
        <v>508</v>
      </c>
      <c r="D5" t="s">
        <v>509</v>
      </c>
      <c r="E5" t="s">
        <v>169</v>
      </c>
      <c r="F5" t="s">
        <v>302</v>
      </c>
      <c r="G5" t="s">
        <v>327</v>
      </c>
      <c r="I5" t="s">
        <v>155</v>
      </c>
      <c r="J5" t="s">
        <v>227</v>
      </c>
      <c r="K5" t="s">
        <v>695</v>
      </c>
      <c r="L5" t="s">
        <v>491</v>
      </c>
      <c r="N5" s="14">
        <f t="shared" si="0"/>
        <v>943.07142857142856</v>
      </c>
    </row>
    <row r="6" spans="1:14" x14ac:dyDescent="0.15">
      <c r="A6">
        <v>5</v>
      </c>
      <c r="B6" t="s">
        <v>156</v>
      </c>
      <c r="C6" s="61" t="s">
        <v>696</v>
      </c>
      <c r="D6" t="s">
        <v>697</v>
      </c>
      <c r="E6" t="s">
        <v>169</v>
      </c>
      <c r="F6" t="s">
        <v>302</v>
      </c>
      <c r="G6" t="s">
        <v>327</v>
      </c>
      <c r="I6" t="s">
        <v>161</v>
      </c>
      <c r="J6" t="s">
        <v>539</v>
      </c>
      <c r="K6" t="s">
        <v>698</v>
      </c>
      <c r="L6" t="s">
        <v>491</v>
      </c>
      <c r="N6" s="14">
        <f t="shared" si="0"/>
        <v>869.24137931034488</v>
      </c>
    </row>
    <row r="7" spans="1:14" x14ac:dyDescent="0.15">
      <c r="A7">
        <v>6</v>
      </c>
      <c r="B7" t="s">
        <v>170</v>
      </c>
      <c r="C7" s="61" t="s">
        <v>566</v>
      </c>
      <c r="D7" t="s">
        <v>567</v>
      </c>
      <c r="E7" t="s">
        <v>159</v>
      </c>
      <c r="F7" t="s">
        <v>179</v>
      </c>
      <c r="G7" t="s">
        <v>313</v>
      </c>
      <c r="I7" t="s">
        <v>161</v>
      </c>
      <c r="J7" t="s">
        <v>699</v>
      </c>
      <c r="K7" t="s">
        <v>700</v>
      </c>
      <c r="L7" t="s">
        <v>491</v>
      </c>
      <c r="N7" s="14">
        <f t="shared" si="0"/>
        <v>800.33333333333326</v>
      </c>
    </row>
    <row r="8" spans="1:14" x14ac:dyDescent="0.15">
      <c r="A8">
        <v>7</v>
      </c>
      <c r="B8" t="s">
        <v>195</v>
      </c>
      <c r="C8" s="61" t="s">
        <v>323</v>
      </c>
      <c r="D8" t="s">
        <v>324</v>
      </c>
      <c r="E8" t="s">
        <v>325</v>
      </c>
      <c r="F8" t="s">
        <v>326</v>
      </c>
      <c r="G8" t="s">
        <v>308</v>
      </c>
      <c r="I8" t="s">
        <v>155</v>
      </c>
      <c r="J8" t="s">
        <v>589</v>
      </c>
      <c r="K8" t="s">
        <v>701</v>
      </c>
      <c r="L8" t="s">
        <v>491</v>
      </c>
      <c r="N8" s="14">
        <f t="shared" si="0"/>
        <v>735.87096774193549</v>
      </c>
    </row>
    <row r="9" spans="1:14" x14ac:dyDescent="0.15">
      <c r="A9">
        <v>8</v>
      </c>
      <c r="B9" t="s">
        <v>171</v>
      </c>
      <c r="C9" s="61" t="s">
        <v>702</v>
      </c>
      <c r="D9" t="s">
        <v>703</v>
      </c>
      <c r="E9" t="s">
        <v>704</v>
      </c>
      <c r="F9" t="s">
        <v>621</v>
      </c>
      <c r="G9" t="s">
        <v>317</v>
      </c>
      <c r="I9" t="s">
        <v>161</v>
      </c>
      <c r="J9" t="s">
        <v>705</v>
      </c>
      <c r="K9" t="s">
        <v>706</v>
      </c>
      <c r="L9" t="s">
        <v>491</v>
      </c>
      <c r="N9" s="14">
        <f t="shared" si="0"/>
        <v>675.4375</v>
      </c>
    </row>
    <row r="10" spans="1:14" x14ac:dyDescent="0.15">
      <c r="A10">
        <v>9</v>
      </c>
      <c r="B10" t="s">
        <v>198</v>
      </c>
      <c r="C10" s="61" t="s">
        <v>381</v>
      </c>
      <c r="D10" t="s">
        <v>382</v>
      </c>
      <c r="E10" t="s">
        <v>169</v>
      </c>
      <c r="F10" t="s">
        <v>302</v>
      </c>
      <c r="G10" t="s">
        <v>317</v>
      </c>
      <c r="I10" t="s">
        <v>155</v>
      </c>
      <c r="J10" t="s">
        <v>593</v>
      </c>
      <c r="K10" t="s">
        <v>707</v>
      </c>
      <c r="L10" t="s">
        <v>491</v>
      </c>
      <c r="N10" s="14">
        <f t="shared" si="0"/>
        <v>618.66666666666663</v>
      </c>
    </row>
    <row r="11" spans="1:14" x14ac:dyDescent="0.15">
      <c r="A11">
        <v>10</v>
      </c>
      <c r="B11" t="s">
        <v>172</v>
      </c>
      <c r="C11" s="61" t="s">
        <v>513</v>
      </c>
      <c r="D11" t="s">
        <v>514</v>
      </c>
      <c r="E11" t="s">
        <v>169</v>
      </c>
      <c r="F11" t="s">
        <v>302</v>
      </c>
      <c r="G11" t="s">
        <v>327</v>
      </c>
      <c r="I11" t="s">
        <v>155</v>
      </c>
      <c r="J11" t="s">
        <v>708</v>
      </c>
      <c r="K11" t="s">
        <v>709</v>
      </c>
      <c r="L11" t="s">
        <v>491</v>
      </c>
      <c r="N11" s="14">
        <f t="shared" si="0"/>
        <v>565.23529411764707</v>
      </c>
    </row>
    <row r="12" spans="1:14" x14ac:dyDescent="0.15">
      <c r="A12">
        <v>11</v>
      </c>
      <c r="B12" t="s">
        <v>173</v>
      </c>
      <c r="C12" s="61" t="s">
        <v>555</v>
      </c>
      <c r="D12" t="s">
        <v>556</v>
      </c>
      <c r="E12" t="s">
        <v>154</v>
      </c>
      <c r="F12" t="s">
        <v>179</v>
      </c>
      <c r="G12" t="s">
        <v>307</v>
      </c>
      <c r="I12" t="s">
        <v>155</v>
      </c>
      <c r="J12" t="s">
        <v>378</v>
      </c>
      <c r="K12" t="s">
        <v>710</v>
      </c>
      <c r="L12" t="s">
        <v>491</v>
      </c>
      <c r="N12" s="14">
        <f t="shared" si="0"/>
        <v>514.85714285714278</v>
      </c>
    </row>
    <row r="13" spans="1:14" x14ac:dyDescent="0.15">
      <c r="A13">
        <v>12</v>
      </c>
      <c r="B13" t="s">
        <v>199</v>
      </c>
      <c r="C13" s="61" t="s">
        <v>711</v>
      </c>
      <c r="D13" t="s">
        <v>712</v>
      </c>
      <c r="E13" t="s">
        <v>713</v>
      </c>
      <c r="F13" t="s">
        <v>714</v>
      </c>
      <c r="G13" t="s">
        <v>715</v>
      </c>
      <c r="I13" t="s">
        <v>161</v>
      </c>
      <c r="J13" t="s">
        <v>716</v>
      </c>
      <c r="K13" t="s">
        <v>717</v>
      </c>
      <c r="L13" t="s">
        <v>491</v>
      </c>
      <c r="N13" s="14">
        <f t="shared" si="0"/>
        <v>467.27777777777777</v>
      </c>
    </row>
    <row r="14" spans="1:14" x14ac:dyDescent="0.15">
      <c r="A14">
        <v>13</v>
      </c>
      <c r="B14" t="s">
        <v>174</v>
      </c>
      <c r="C14" s="61" t="s">
        <v>718</v>
      </c>
      <c r="D14" t="s">
        <v>719</v>
      </c>
      <c r="E14" t="s">
        <v>704</v>
      </c>
      <c r="F14" t="s">
        <v>621</v>
      </c>
      <c r="G14" t="s">
        <v>308</v>
      </c>
      <c r="I14" t="s">
        <v>155</v>
      </c>
      <c r="J14" t="s">
        <v>720</v>
      </c>
      <c r="K14" t="s">
        <v>721</v>
      </c>
      <c r="L14" t="s">
        <v>491</v>
      </c>
      <c r="N14" s="14">
        <f t="shared" si="0"/>
        <v>422.27027027027032</v>
      </c>
    </row>
    <row r="15" spans="1:14" x14ac:dyDescent="0.15">
      <c r="A15">
        <v>14</v>
      </c>
      <c r="B15" t="s">
        <v>157</v>
      </c>
      <c r="C15" s="61" t="s">
        <v>722</v>
      </c>
      <c r="D15" t="s">
        <v>723</v>
      </c>
      <c r="E15" t="s">
        <v>713</v>
      </c>
      <c r="F15" t="s">
        <v>714</v>
      </c>
      <c r="G15" t="s">
        <v>317</v>
      </c>
      <c r="I15" t="s">
        <v>155</v>
      </c>
      <c r="J15" t="s">
        <v>724</v>
      </c>
      <c r="K15" t="s">
        <v>725</v>
      </c>
      <c r="L15" t="s">
        <v>491</v>
      </c>
      <c r="N15" s="14">
        <f t="shared" si="0"/>
        <v>379.63157894736838</v>
      </c>
    </row>
    <row r="16" spans="1:14" x14ac:dyDescent="0.15">
      <c r="A16">
        <v>15</v>
      </c>
      <c r="B16" t="s">
        <v>200</v>
      </c>
      <c r="C16" s="61" t="s">
        <v>180</v>
      </c>
      <c r="D16" t="s">
        <v>181</v>
      </c>
      <c r="E16" t="s">
        <v>169</v>
      </c>
      <c r="F16" t="s">
        <v>302</v>
      </c>
      <c r="G16" t="s">
        <v>329</v>
      </c>
      <c r="I16" t="s">
        <v>155</v>
      </c>
      <c r="J16" t="s">
        <v>726</v>
      </c>
      <c r="K16" t="s">
        <v>727</v>
      </c>
      <c r="L16" t="s">
        <v>491</v>
      </c>
      <c r="N16" s="14">
        <f t="shared" si="0"/>
        <v>339.17948717948718</v>
      </c>
    </row>
    <row r="17" spans="1:14" x14ac:dyDescent="0.15">
      <c r="A17">
        <v>16</v>
      </c>
      <c r="B17" t="s">
        <v>201</v>
      </c>
      <c r="C17" s="61" t="s">
        <v>728</v>
      </c>
      <c r="D17" t="s">
        <v>729</v>
      </c>
      <c r="E17" t="s">
        <v>166</v>
      </c>
      <c r="F17" t="s">
        <v>302</v>
      </c>
      <c r="G17" t="s">
        <v>307</v>
      </c>
      <c r="I17" t="s">
        <v>155</v>
      </c>
      <c r="J17" t="s">
        <v>730</v>
      </c>
      <c r="K17" t="s">
        <v>731</v>
      </c>
      <c r="L17" t="s">
        <v>491</v>
      </c>
      <c r="N17" s="14">
        <f t="shared" si="0"/>
        <v>300.75</v>
      </c>
    </row>
    <row r="18" spans="1:14" x14ac:dyDescent="0.15">
      <c r="A18">
        <v>17</v>
      </c>
      <c r="B18" t="s">
        <v>158</v>
      </c>
      <c r="C18" s="61" t="s">
        <v>732</v>
      </c>
      <c r="D18" t="s">
        <v>733</v>
      </c>
      <c r="E18" t="s">
        <v>734</v>
      </c>
      <c r="F18" t="s">
        <v>714</v>
      </c>
      <c r="G18" t="s">
        <v>317</v>
      </c>
      <c r="I18" t="s">
        <v>155</v>
      </c>
      <c r="J18" t="s">
        <v>735</v>
      </c>
      <c r="K18" t="s">
        <v>736</v>
      </c>
      <c r="L18" t="s">
        <v>491</v>
      </c>
      <c r="N18" s="14">
        <f t="shared" si="0"/>
        <v>264.19512195121951</v>
      </c>
    </row>
    <row r="19" spans="1:14" x14ac:dyDescent="0.15">
      <c r="A19">
        <v>18</v>
      </c>
      <c r="B19" t="s">
        <v>160</v>
      </c>
      <c r="C19" s="61" t="s">
        <v>435</v>
      </c>
      <c r="D19" t="s">
        <v>436</v>
      </c>
      <c r="E19" t="s">
        <v>169</v>
      </c>
      <c r="F19" t="s">
        <v>302</v>
      </c>
      <c r="G19" t="s">
        <v>317</v>
      </c>
      <c r="I19" t="s">
        <v>161</v>
      </c>
      <c r="J19" t="s">
        <v>737</v>
      </c>
      <c r="K19" t="s">
        <v>738</v>
      </c>
      <c r="L19" t="s">
        <v>491</v>
      </c>
      <c r="N19" s="14">
        <f t="shared" si="0"/>
        <v>229.38095238095238</v>
      </c>
    </row>
    <row r="20" spans="1:14" x14ac:dyDescent="0.15">
      <c r="A20">
        <v>19</v>
      </c>
      <c r="B20" t="s">
        <v>196</v>
      </c>
      <c r="C20" s="61" t="s">
        <v>739</v>
      </c>
      <c r="D20" t="s">
        <v>740</v>
      </c>
      <c r="E20" t="s">
        <v>169</v>
      </c>
      <c r="F20" t="s">
        <v>302</v>
      </c>
      <c r="G20" t="s">
        <v>327</v>
      </c>
      <c r="I20" t="s">
        <v>161</v>
      </c>
      <c r="J20" t="s">
        <v>741</v>
      </c>
      <c r="K20" t="s">
        <v>742</v>
      </c>
      <c r="L20" t="s">
        <v>491</v>
      </c>
      <c r="N20" s="14">
        <f t="shared" si="0"/>
        <v>196.18604651162792</v>
      </c>
    </row>
    <row r="21" spans="1:14" x14ac:dyDescent="0.15">
      <c r="A21">
        <v>20</v>
      </c>
      <c r="B21" t="s">
        <v>202</v>
      </c>
      <c r="C21" s="61" t="s">
        <v>437</v>
      </c>
      <c r="D21" t="s">
        <v>438</v>
      </c>
      <c r="E21" t="s">
        <v>169</v>
      </c>
      <c r="F21" t="s">
        <v>302</v>
      </c>
      <c r="G21" t="s">
        <v>317</v>
      </c>
      <c r="I21" t="s">
        <v>161</v>
      </c>
      <c r="J21" t="s">
        <v>743</v>
      </c>
      <c r="K21" t="s">
        <v>744</v>
      </c>
      <c r="L21" t="s">
        <v>491</v>
      </c>
      <c r="N21" s="14">
        <f t="shared" si="0"/>
        <v>164.5</v>
      </c>
    </row>
    <row r="22" spans="1:14" x14ac:dyDescent="0.15">
      <c r="A22">
        <v>21</v>
      </c>
      <c r="B22" t="s">
        <v>162</v>
      </c>
      <c r="C22" s="61" t="s">
        <v>376</v>
      </c>
      <c r="D22" t="s">
        <v>377</v>
      </c>
      <c r="E22" t="s">
        <v>434</v>
      </c>
      <c r="F22" t="s">
        <v>302</v>
      </c>
      <c r="G22" t="s">
        <v>328</v>
      </c>
      <c r="I22" t="s">
        <v>155</v>
      </c>
      <c r="J22" t="s">
        <v>745</v>
      </c>
      <c r="K22" t="s">
        <v>746</v>
      </c>
      <c r="L22" t="s">
        <v>491</v>
      </c>
      <c r="N22" s="14">
        <f t="shared" si="0"/>
        <v>134.22222222222223</v>
      </c>
    </row>
    <row r="23" spans="1:14" x14ac:dyDescent="0.15">
      <c r="A23">
        <v>22</v>
      </c>
      <c r="B23" t="s">
        <v>203</v>
      </c>
      <c r="C23" s="61" t="s">
        <v>747</v>
      </c>
      <c r="D23" t="s">
        <v>748</v>
      </c>
      <c r="E23" t="s">
        <v>713</v>
      </c>
      <c r="F23" t="s">
        <v>714</v>
      </c>
      <c r="G23" t="s">
        <v>327</v>
      </c>
      <c r="I23" t="s">
        <v>161</v>
      </c>
      <c r="J23" t="s">
        <v>749</v>
      </c>
      <c r="K23" t="s">
        <v>750</v>
      </c>
      <c r="L23" t="s">
        <v>491</v>
      </c>
      <c r="N23" s="14">
        <f t="shared" si="0"/>
        <v>105.26086956521739</v>
      </c>
    </row>
    <row r="24" spans="1:14" x14ac:dyDescent="0.15">
      <c r="A24">
        <v>23</v>
      </c>
      <c r="B24" t="s">
        <v>335</v>
      </c>
      <c r="C24" s="61" t="s">
        <v>519</v>
      </c>
      <c r="D24" t="s">
        <v>520</v>
      </c>
      <c r="E24" t="s">
        <v>169</v>
      </c>
      <c r="F24" t="s">
        <v>302</v>
      </c>
      <c r="G24" t="s">
        <v>317</v>
      </c>
      <c r="I24" t="s">
        <v>155</v>
      </c>
      <c r="J24" t="s">
        <v>751</v>
      </c>
      <c r="K24" t="s">
        <v>752</v>
      </c>
      <c r="L24" t="s">
        <v>491</v>
      </c>
      <c r="N24" s="14">
        <f t="shared" si="0"/>
        <v>77.531914893617014</v>
      </c>
    </row>
    <row r="25" spans="1:14" x14ac:dyDescent="0.15">
      <c r="A25">
        <v>24</v>
      </c>
      <c r="B25" t="s">
        <v>336</v>
      </c>
      <c r="C25" s="61" t="s">
        <v>527</v>
      </c>
      <c r="D25" t="s">
        <v>528</v>
      </c>
      <c r="E25" t="s">
        <v>529</v>
      </c>
      <c r="F25" t="s">
        <v>302</v>
      </c>
      <c r="G25" t="s">
        <v>327</v>
      </c>
      <c r="I25" t="s">
        <v>161</v>
      </c>
      <c r="J25" t="s">
        <v>753</v>
      </c>
      <c r="K25" t="s">
        <v>754</v>
      </c>
      <c r="L25" t="s">
        <v>491</v>
      </c>
      <c r="N25" s="14">
        <f t="shared" si="0"/>
        <v>50.958333333333329</v>
      </c>
    </row>
    <row r="26" spans="1:14" x14ac:dyDescent="0.15">
      <c r="A26">
        <v>25</v>
      </c>
      <c r="B26" t="s">
        <v>395</v>
      </c>
      <c r="C26" s="61" t="s">
        <v>755</v>
      </c>
      <c r="D26" t="s">
        <v>756</v>
      </c>
      <c r="E26" t="s">
        <v>757</v>
      </c>
      <c r="F26" t="s">
        <v>621</v>
      </c>
      <c r="G26" t="s">
        <v>307</v>
      </c>
      <c r="I26" t="s">
        <v>161</v>
      </c>
      <c r="J26" t="s">
        <v>758</v>
      </c>
      <c r="K26" t="s">
        <v>759</v>
      </c>
      <c r="L26" t="s">
        <v>491</v>
      </c>
      <c r="N26" s="14">
        <f t="shared" si="0"/>
        <v>25.469387755102037</v>
      </c>
    </row>
    <row r="27" spans="1:14" x14ac:dyDescent="0.15">
      <c r="A27">
        <v>26</v>
      </c>
      <c r="B27" t="s">
        <v>396</v>
      </c>
      <c r="C27" s="61" t="s">
        <v>760</v>
      </c>
      <c r="D27" t="s">
        <v>761</v>
      </c>
      <c r="E27" t="s">
        <v>169</v>
      </c>
      <c r="F27" t="s">
        <v>302</v>
      </c>
      <c r="G27" t="s">
        <v>315</v>
      </c>
      <c r="I27" t="s">
        <v>161</v>
      </c>
      <c r="J27" t="s">
        <v>762</v>
      </c>
      <c r="K27" t="s">
        <v>763</v>
      </c>
      <c r="L27" t="s">
        <v>491</v>
      </c>
      <c r="N27" s="14">
        <f t="shared" si="0"/>
        <v>1</v>
      </c>
    </row>
    <row r="28" spans="1:14" x14ac:dyDescent="0.15">
      <c r="B28" t="s">
        <v>409</v>
      </c>
      <c r="C28" s="61" t="s">
        <v>404</v>
      </c>
      <c r="D28" t="s">
        <v>405</v>
      </c>
      <c r="E28" t="s">
        <v>169</v>
      </c>
      <c r="F28" t="s">
        <v>302</v>
      </c>
      <c r="G28" t="s">
        <v>308</v>
      </c>
      <c r="I28" t="s">
        <v>161</v>
      </c>
      <c r="J28" t="s">
        <v>764</v>
      </c>
      <c r="K28" t="s">
        <v>765</v>
      </c>
      <c r="L28" t="s">
        <v>491</v>
      </c>
    </row>
  </sheetData>
  <hyperlinks>
    <hyperlink ref="C2" r:id="rId1" display="https://www.ffvoile.fr/ffv/sportif/cif/cif_detail.aspx?NoLicence=0488512S&amp;AnneeSportive=" xr:uid="{18F23559-2A4B-C348-9C19-B182267098E8}"/>
    <hyperlink ref="C3" r:id="rId2" display="https://www.ffvoile.fr/ffv/sportif/cif/cif_detail.aspx?NoLicence=1287974Q&amp;AnneeSportive=" xr:uid="{6684E4A3-B5F6-4245-A9C9-2FA27D300509}"/>
    <hyperlink ref="C4" r:id="rId3" display="https://www.ffvoile.fr/ffv/sportif/cif/cif_detail.aspx?NoLicence=1334115D&amp;AnneeSportive=" xr:uid="{872C8903-E6AD-F24C-BF94-16BBB11AECD8}"/>
    <hyperlink ref="C5" r:id="rId4" display="https://www.ffvoile.fr/ffv/sportif/cif/cif_detail.aspx?NoLicence=1383975R&amp;AnneeSportive=" xr:uid="{83726936-1E33-CD44-9873-320F2ADA89A0}"/>
    <hyperlink ref="C6" r:id="rId5" display="https://www.ffvoile.fr/ffv/sportif/cif/cif_detail.aspx?NoLicence=1424031R&amp;AnneeSportive=" xr:uid="{ED346F11-0A26-1546-BA63-3B9A51D399EF}"/>
    <hyperlink ref="C7" r:id="rId6" display="https://www.ffvoile.fr/ffv/sportif/cif/cif_detail.aspx?NoLicence=0425653P&amp;AnneeSportive=" xr:uid="{72FFB575-11E9-F342-8153-F4B37F5C5A69}"/>
    <hyperlink ref="C8" r:id="rId7" display="https://www.ffvoile.fr/ffv/sportif/cif/cif_detail.aspx?NoLicence=0187215R&amp;AnneeSportive=" xr:uid="{0C863BAE-54C3-7749-9CEE-6B2ED322A780}"/>
    <hyperlink ref="C9" r:id="rId8" display="https://www.ffvoile.fr/ffv/sportif/cif/cif_detail.aspx?NoLicence=1318680A&amp;AnneeSportive=" xr:uid="{72F99E2E-790B-8347-ADF2-A76C37F8C82E}"/>
    <hyperlink ref="C10" r:id="rId9" display="https://www.ffvoile.fr/ffv/sportif/cif/cif_detail.aspx?NoLicence=1390430Q&amp;AnneeSportive=" xr:uid="{B1124419-F6E8-304C-B63B-79F098E27A33}"/>
    <hyperlink ref="C11" r:id="rId10" display="https://www.ffvoile.fr/ffv/sportif/cif/cif_detail.aspx?NoLicence=1357492E&amp;AnneeSportive=" xr:uid="{FA2B50F9-8F51-ED4D-AB41-B3A131F96637}"/>
    <hyperlink ref="C12" r:id="rId11" display="https://www.ffvoile.fr/ffv/sportif/cif/cif_detail.aspx?NoLicence=0222002C&amp;AnneeSportive=" xr:uid="{DC68FF73-3E2A-E743-A8C2-E9822FBA3CE1}"/>
    <hyperlink ref="C13" r:id="rId12" display="https://www.ffvoile.fr/ffv/sportif/cif/cif_detail.aspx?NoLicence=1319437P&amp;AnneeSportive=" xr:uid="{83E42121-69A3-3A40-B6E5-7B36F78E80DC}"/>
    <hyperlink ref="C14" r:id="rId13" display="https://www.ffvoile.fr/ffv/sportif/cif/cif_detail.aspx?NoLicence=1183560A&amp;AnneeSportive=" xr:uid="{F218E943-63CC-2F41-99BA-89F8BCCC84ED}"/>
    <hyperlink ref="C15" r:id="rId14" display="https://www.ffvoile.fr/ffv/sportif/cif/cif_detail.aspx?NoLicence=1347264A&amp;AnneeSportive=" xr:uid="{7D3F206D-C30C-334B-8E4C-28C7FCA088D7}"/>
    <hyperlink ref="C16" r:id="rId15" display="https://www.ffvoile.fr/ffv/sportif/cif/cif_detail.aspx?NoLicence=1263098C&amp;AnneeSportive=" xr:uid="{BB22ED87-405A-2D40-97F4-FF7438A9B605}"/>
    <hyperlink ref="C17" r:id="rId16" display="https://www.ffvoile.fr/ffv/sportif/cif/cif_detail.aspx?NoLicence=0425763D&amp;AnneeSportive=" xr:uid="{52F2557F-3B5E-1640-881C-BC1D7917592B}"/>
    <hyperlink ref="C18" r:id="rId17" display="https://www.ffvoile.fr/ffv/sportif/cif/cif_detail.aspx?NoLicence=1437527Z&amp;AnneeSportive=" xr:uid="{16B9788A-C320-D540-8E5B-2B1958B8FAF3}"/>
    <hyperlink ref="C19" r:id="rId18" display="https://www.ffvoile.fr/ffv/sportif/cif/cif_detail.aspx?NoLicence=1368020W&amp;AnneeSportive=" xr:uid="{4CFA5AB0-AFB7-CE49-9343-227A2BB6A6D8}"/>
    <hyperlink ref="C20" r:id="rId19" display="https://www.ffvoile.fr/ffv/sportif/cif/cif_detail.aspx?NoLicence=1421929B&amp;AnneeSportive=" xr:uid="{1516BB72-5FC0-5742-B250-985655E587A4}"/>
    <hyperlink ref="C21" r:id="rId20" display="https://www.ffvoile.fr/ffv/sportif/cif/cif_detail.aspx?NoLicence=1439078Q&amp;AnneeSportive=" xr:uid="{FE03BDC9-C6F8-1A44-9491-C99E7E7E0D07}"/>
    <hyperlink ref="C22" r:id="rId21" display="https://www.ffvoile.fr/ffv/sportif/cif/cif_detail.aspx?NoLicence=0022249B&amp;AnneeSportive=" xr:uid="{DA8303D2-7121-8C46-B20F-01A0F8CDF980}"/>
    <hyperlink ref="C23" r:id="rId22" display="https://www.ffvoile.fr/ffv/sportif/cif/cif_detail.aspx?NoLicence=1439971V&amp;AnneeSportive=" xr:uid="{6F1BDD6E-3238-EB4C-8224-F0902855FF1A}"/>
    <hyperlink ref="C24" r:id="rId23" display="https://www.ffvoile.fr/ffv/sportif/cif/cif_detail.aspx?NoLicence=1485499V&amp;AnneeSportive=" xr:uid="{1CA18BB0-F952-554A-8790-BED00C830AD9}"/>
    <hyperlink ref="C25" r:id="rId24" display="https://www.ffvoile.fr/ffv/sportif/cif/cif_detail.aspx?NoLicence=1439013X&amp;AnneeSportive=" xr:uid="{6A5BFF6B-31E7-664F-BA3B-AA8EB774F70C}"/>
    <hyperlink ref="C26" r:id="rId25" display="https://www.ffvoile.fr/ffv/sportif/cif/cif_detail.aspx?NoLicence=1474405P&amp;AnneeSportive=" xr:uid="{1B074DFC-E82A-2741-B45B-03C07BB0BE67}"/>
    <hyperlink ref="C27" r:id="rId26" display="https://www.ffvoile.fr/ffv/sportif/cif/cif_detail.aspx?NoLicence=1072673T&amp;AnneeSportive=" xr:uid="{0DCDD4C7-340C-BB4E-93D6-BEACBF4762BA}"/>
    <hyperlink ref="C28" r:id="rId27" display="https://www.ffvoile.fr/ffv/sportif/cif/cif_detail.aspx?NoLicence=0000057K&amp;AnneeSportive=" xr:uid="{552A8CD7-4165-3F4B-B351-39C4A9A72923}"/>
  </hyperlinks>
  <pageMargins left="0.7" right="0.7" top="0.75" bottom="0.75" header="0.3" footer="0.3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9"/>
  <sheetViews>
    <sheetView workbookViewId="0">
      <selection activeCell="B2" sqref="B2"/>
    </sheetView>
  </sheetViews>
  <sheetFormatPr baseColWidth="10" defaultRowHeight="13" x14ac:dyDescent="0.15"/>
  <sheetData>
    <row r="2" spans="1:2" x14ac:dyDescent="0.15">
      <c r="A2">
        <v>1</v>
      </c>
      <c r="B2" s="14">
        <f>1+1199*((58-A2)/(58+A2-2))</f>
        <v>1200</v>
      </c>
    </row>
    <row r="3" spans="1:2" x14ac:dyDescent="0.15">
      <c r="A3">
        <v>2</v>
      </c>
      <c r="B3" s="14">
        <f t="shared" ref="B3:B59" si="0">1+1199*((58-A3)/(58+A3-2))</f>
        <v>1158.6551724137933</v>
      </c>
    </row>
    <row r="4" spans="1:2" x14ac:dyDescent="0.15">
      <c r="A4">
        <v>3</v>
      </c>
      <c r="B4" s="14">
        <f t="shared" si="0"/>
        <v>1118.7118644067796</v>
      </c>
    </row>
    <row r="5" spans="1:2" x14ac:dyDescent="0.15">
      <c r="A5">
        <v>4</v>
      </c>
      <c r="B5" s="14">
        <f t="shared" si="0"/>
        <v>1080.1000000000001</v>
      </c>
    </row>
    <row r="6" spans="1:2" x14ac:dyDescent="0.15">
      <c r="A6">
        <v>5</v>
      </c>
      <c r="B6" s="14">
        <f t="shared" si="0"/>
        <v>1042.7540983606557</v>
      </c>
    </row>
    <row r="7" spans="1:2" x14ac:dyDescent="0.15">
      <c r="A7">
        <v>6</v>
      </c>
      <c r="B7" s="14">
        <f t="shared" si="0"/>
        <v>1006.6129032258065</v>
      </c>
    </row>
    <row r="8" spans="1:2" x14ac:dyDescent="0.15">
      <c r="A8">
        <v>7</v>
      </c>
      <c r="B8" s="14">
        <f t="shared" si="0"/>
        <v>971.61904761904759</v>
      </c>
    </row>
    <row r="9" spans="1:2" x14ac:dyDescent="0.15">
      <c r="A9">
        <v>8</v>
      </c>
      <c r="B9" s="14">
        <f t="shared" si="0"/>
        <v>937.71875</v>
      </c>
    </row>
    <row r="10" spans="1:2" x14ac:dyDescent="0.15">
      <c r="A10">
        <v>9</v>
      </c>
      <c r="B10" s="14">
        <f t="shared" si="0"/>
        <v>904.86153846153843</v>
      </c>
    </row>
    <row r="11" spans="1:2" x14ac:dyDescent="0.15">
      <c r="A11">
        <v>10</v>
      </c>
      <c r="B11" s="14">
        <f t="shared" si="0"/>
        <v>873</v>
      </c>
    </row>
    <row r="12" spans="1:2" x14ac:dyDescent="0.15">
      <c r="A12">
        <v>11</v>
      </c>
      <c r="B12" s="14">
        <f t="shared" si="0"/>
        <v>842.08955223880605</v>
      </c>
    </row>
    <row r="13" spans="1:2" x14ac:dyDescent="0.15">
      <c r="A13">
        <v>12</v>
      </c>
      <c r="B13" s="14">
        <f t="shared" si="0"/>
        <v>812.08823529411768</v>
      </c>
    </row>
    <row r="14" spans="1:2" x14ac:dyDescent="0.15">
      <c r="A14">
        <v>13</v>
      </c>
      <c r="B14" s="14">
        <f t="shared" si="0"/>
        <v>782.95652173913049</v>
      </c>
    </row>
    <row r="15" spans="1:2" x14ac:dyDescent="0.15">
      <c r="A15">
        <v>14</v>
      </c>
      <c r="B15" s="14">
        <f t="shared" si="0"/>
        <v>754.65714285714284</v>
      </c>
    </row>
    <row r="16" spans="1:2" x14ac:dyDescent="0.15">
      <c r="A16">
        <v>15</v>
      </c>
      <c r="B16" s="14">
        <f t="shared" si="0"/>
        <v>727.15492957746471</v>
      </c>
    </row>
    <row r="17" spans="1:2" x14ac:dyDescent="0.15">
      <c r="A17">
        <v>16</v>
      </c>
      <c r="B17" s="14">
        <f t="shared" si="0"/>
        <v>700.41666666666674</v>
      </c>
    </row>
    <row r="18" spans="1:2" x14ac:dyDescent="0.15">
      <c r="A18">
        <v>17</v>
      </c>
      <c r="B18" s="14">
        <f t="shared" si="0"/>
        <v>674.41095890410963</v>
      </c>
    </row>
    <row r="19" spans="1:2" x14ac:dyDescent="0.15">
      <c r="A19">
        <v>18</v>
      </c>
      <c r="B19" s="14">
        <f t="shared" si="0"/>
        <v>649.10810810810813</v>
      </c>
    </row>
    <row r="20" spans="1:2" x14ac:dyDescent="0.15">
      <c r="A20">
        <v>19</v>
      </c>
      <c r="B20" s="14">
        <f t="shared" si="0"/>
        <v>624.48</v>
      </c>
    </row>
    <row r="21" spans="1:2" x14ac:dyDescent="0.15">
      <c r="A21">
        <v>20</v>
      </c>
      <c r="B21" s="14">
        <f t="shared" si="0"/>
        <v>600.5</v>
      </c>
    </row>
    <row r="22" spans="1:2" x14ac:dyDescent="0.15">
      <c r="A22">
        <v>21</v>
      </c>
      <c r="B22" s="14">
        <f t="shared" si="0"/>
        <v>577.14285714285711</v>
      </c>
    </row>
    <row r="23" spans="1:2" x14ac:dyDescent="0.15">
      <c r="A23">
        <v>22</v>
      </c>
      <c r="B23" s="14">
        <f t="shared" si="0"/>
        <v>554.38461538461547</v>
      </c>
    </row>
    <row r="24" spans="1:2" x14ac:dyDescent="0.15">
      <c r="A24">
        <v>23</v>
      </c>
      <c r="B24" s="14">
        <f t="shared" si="0"/>
        <v>532.20253164556959</v>
      </c>
    </row>
    <row r="25" spans="1:2" x14ac:dyDescent="0.15">
      <c r="A25">
        <v>24</v>
      </c>
      <c r="B25" s="14">
        <f t="shared" si="0"/>
        <v>510.57499999999999</v>
      </c>
    </row>
    <row r="26" spans="1:2" x14ac:dyDescent="0.15">
      <c r="A26">
        <v>25</v>
      </c>
      <c r="B26" s="14">
        <f t="shared" si="0"/>
        <v>489.48148148148147</v>
      </c>
    </row>
    <row r="27" spans="1:2" x14ac:dyDescent="0.15">
      <c r="A27">
        <v>26</v>
      </c>
      <c r="B27" s="14">
        <f t="shared" si="0"/>
        <v>468.90243902439028</v>
      </c>
    </row>
    <row r="28" spans="1:2" x14ac:dyDescent="0.15">
      <c r="A28">
        <v>27</v>
      </c>
      <c r="B28" s="14">
        <f t="shared" si="0"/>
        <v>448.81927710843371</v>
      </c>
    </row>
    <row r="29" spans="1:2" x14ac:dyDescent="0.15">
      <c r="A29">
        <v>28</v>
      </c>
      <c r="B29" s="14">
        <f t="shared" si="0"/>
        <v>429.21428571428572</v>
      </c>
    </row>
    <row r="30" spans="1:2" x14ac:dyDescent="0.15">
      <c r="A30">
        <v>29</v>
      </c>
      <c r="B30" s="14">
        <f t="shared" si="0"/>
        <v>410.07058823529411</v>
      </c>
    </row>
    <row r="31" spans="1:2" x14ac:dyDescent="0.15">
      <c r="A31">
        <v>30</v>
      </c>
      <c r="B31" s="14">
        <f t="shared" si="0"/>
        <v>391.37209302325584</v>
      </c>
    </row>
    <row r="32" spans="1:2" x14ac:dyDescent="0.15">
      <c r="A32">
        <v>31</v>
      </c>
      <c r="B32" s="14">
        <f t="shared" si="0"/>
        <v>373.10344827586209</v>
      </c>
    </row>
    <row r="33" spans="1:2" x14ac:dyDescent="0.15">
      <c r="A33">
        <v>32</v>
      </c>
      <c r="B33" s="14">
        <f t="shared" si="0"/>
        <v>355.25</v>
      </c>
    </row>
    <row r="34" spans="1:2" x14ac:dyDescent="0.15">
      <c r="A34">
        <v>33</v>
      </c>
      <c r="B34" s="14">
        <f t="shared" si="0"/>
        <v>337.79775280898878</v>
      </c>
    </row>
    <row r="35" spans="1:2" x14ac:dyDescent="0.15">
      <c r="A35">
        <v>34</v>
      </c>
      <c r="B35" s="14">
        <f t="shared" si="0"/>
        <v>320.73333333333335</v>
      </c>
    </row>
    <row r="36" spans="1:2" x14ac:dyDescent="0.15">
      <c r="A36">
        <v>35</v>
      </c>
      <c r="B36" s="14">
        <f t="shared" si="0"/>
        <v>304.04395604395603</v>
      </c>
    </row>
    <row r="37" spans="1:2" x14ac:dyDescent="0.15">
      <c r="A37">
        <v>36</v>
      </c>
      <c r="B37" s="14">
        <f t="shared" si="0"/>
        <v>287.71739130434781</v>
      </c>
    </row>
    <row r="38" spans="1:2" x14ac:dyDescent="0.15">
      <c r="A38">
        <v>37</v>
      </c>
      <c r="B38" s="14">
        <f t="shared" si="0"/>
        <v>271.74193548387098</v>
      </c>
    </row>
    <row r="39" spans="1:2" x14ac:dyDescent="0.15">
      <c r="A39">
        <v>38</v>
      </c>
      <c r="B39" s="14">
        <f t="shared" si="0"/>
        <v>256.10638297872345</v>
      </c>
    </row>
    <row r="40" spans="1:2" x14ac:dyDescent="0.15">
      <c r="A40">
        <v>39</v>
      </c>
      <c r="B40" s="14">
        <f t="shared" si="0"/>
        <v>240.8</v>
      </c>
    </row>
    <row r="41" spans="1:2" x14ac:dyDescent="0.15">
      <c r="A41">
        <v>40</v>
      </c>
      <c r="B41" s="14">
        <f t="shared" si="0"/>
        <v>225.8125</v>
      </c>
    </row>
    <row r="42" spans="1:2" x14ac:dyDescent="0.15">
      <c r="A42">
        <v>41</v>
      </c>
      <c r="B42" s="14">
        <f t="shared" si="0"/>
        <v>211.13402061855669</v>
      </c>
    </row>
    <row r="43" spans="1:2" x14ac:dyDescent="0.15">
      <c r="A43">
        <v>42</v>
      </c>
      <c r="B43" s="14">
        <f t="shared" si="0"/>
        <v>196.7551020408163</v>
      </c>
    </row>
    <row r="44" spans="1:2" x14ac:dyDescent="0.15">
      <c r="A44">
        <v>43</v>
      </c>
      <c r="B44" s="14">
        <f t="shared" si="0"/>
        <v>182.66666666666669</v>
      </c>
    </row>
    <row r="45" spans="1:2" x14ac:dyDescent="0.15">
      <c r="A45">
        <v>44</v>
      </c>
      <c r="B45" s="14">
        <f t="shared" si="0"/>
        <v>168.86</v>
      </c>
    </row>
    <row r="46" spans="1:2" x14ac:dyDescent="0.15">
      <c r="A46">
        <v>45</v>
      </c>
      <c r="B46" s="14">
        <f t="shared" si="0"/>
        <v>155.32673267326734</v>
      </c>
    </row>
    <row r="47" spans="1:2" x14ac:dyDescent="0.15">
      <c r="A47">
        <v>46</v>
      </c>
      <c r="B47" s="14">
        <f t="shared" si="0"/>
        <v>142.05882352941177</v>
      </c>
    </row>
    <row r="48" spans="1:2" x14ac:dyDescent="0.15">
      <c r="A48">
        <v>47</v>
      </c>
      <c r="B48" s="14">
        <f t="shared" si="0"/>
        <v>129.04854368932038</v>
      </c>
    </row>
    <row r="49" spans="1:2" x14ac:dyDescent="0.15">
      <c r="A49">
        <v>48</v>
      </c>
      <c r="B49" s="14">
        <f t="shared" si="0"/>
        <v>116.28846153846155</v>
      </c>
    </row>
    <row r="50" spans="1:2" x14ac:dyDescent="0.15">
      <c r="A50">
        <v>49</v>
      </c>
      <c r="B50" s="14">
        <f t="shared" si="0"/>
        <v>103.77142857142857</v>
      </c>
    </row>
    <row r="51" spans="1:2" x14ac:dyDescent="0.15">
      <c r="A51">
        <v>50</v>
      </c>
      <c r="B51" s="14">
        <f t="shared" si="0"/>
        <v>91.490566037735846</v>
      </c>
    </row>
    <row r="52" spans="1:2" x14ac:dyDescent="0.15">
      <c r="A52">
        <v>51</v>
      </c>
      <c r="B52" s="14">
        <f t="shared" si="0"/>
        <v>79.43925233644859</v>
      </c>
    </row>
    <row r="53" spans="1:2" x14ac:dyDescent="0.15">
      <c r="A53">
        <v>52</v>
      </c>
      <c r="B53" s="14">
        <f t="shared" si="0"/>
        <v>67.611111111111114</v>
      </c>
    </row>
    <row r="54" spans="1:2" x14ac:dyDescent="0.15">
      <c r="A54">
        <v>53</v>
      </c>
      <c r="B54" s="14">
        <f t="shared" si="0"/>
        <v>56</v>
      </c>
    </row>
    <row r="55" spans="1:2" x14ac:dyDescent="0.15">
      <c r="A55">
        <v>54</v>
      </c>
      <c r="B55" s="14">
        <f t="shared" si="0"/>
        <v>44.6</v>
      </c>
    </row>
    <row r="56" spans="1:2" x14ac:dyDescent="0.15">
      <c r="A56">
        <v>55</v>
      </c>
      <c r="B56" s="14">
        <f t="shared" si="0"/>
        <v>33.405405405405411</v>
      </c>
    </row>
    <row r="57" spans="1:2" x14ac:dyDescent="0.15">
      <c r="A57">
        <v>56</v>
      </c>
      <c r="B57" s="14">
        <f t="shared" si="0"/>
        <v>22.410714285714285</v>
      </c>
    </row>
    <row r="58" spans="1:2" x14ac:dyDescent="0.15">
      <c r="A58">
        <v>57</v>
      </c>
      <c r="B58" s="14">
        <f t="shared" si="0"/>
        <v>11.610619469026549</v>
      </c>
    </row>
    <row r="59" spans="1:2" x14ac:dyDescent="0.15">
      <c r="A59">
        <v>58</v>
      </c>
      <c r="B59" s="14">
        <f t="shared" si="0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83"/>
  <sheetViews>
    <sheetView workbookViewId="0">
      <selection activeCell="J19" sqref="J19"/>
    </sheetView>
  </sheetViews>
  <sheetFormatPr baseColWidth="10" defaultRowHeight="13" x14ac:dyDescent="0.15"/>
  <cols>
    <col min="6" max="6" width="4.1640625" bestFit="1" customWidth="1"/>
    <col min="7" max="7" width="3.1640625" bestFit="1" customWidth="1"/>
  </cols>
  <sheetData>
    <row r="2" spans="1:10" x14ac:dyDescent="0.15">
      <c r="A2" t="s">
        <v>480</v>
      </c>
      <c r="J2" s="14"/>
    </row>
    <row r="3" spans="1:10" x14ac:dyDescent="0.15">
      <c r="A3">
        <v>4</v>
      </c>
      <c r="B3" t="s">
        <v>303</v>
      </c>
      <c r="C3" t="s">
        <v>153</v>
      </c>
      <c r="D3" t="s">
        <v>154</v>
      </c>
      <c r="E3" t="s">
        <v>179</v>
      </c>
      <c r="F3" t="s">
        <v>304</v>
      </c>
      <c r="G3" t="s">
        <v>155</v>
      </c>
      <c r="H3" t="s">
        <v>305</v>
      </c>
      <c r="I3" t="s">
        <v>306</v>
      </c>
      <c r="J3" s="14">
        <f>1+1199*((56-A3)/(56+A3-2))</f>
        <v>1075.9655172413793</v>
      </c>
    </row>
    <row r="4" spans="1:10" x14ac:dyDescent="0.15">
      <c r="A4">
        <v>44</v>
      </c>
      <c r="C4" t="s">
        <v>481</v>
      </c>
      <c r="D4" t="s">
        <v>482</v>
      </c>
      <c r="J4" s="14">
        <f t="shared" ref="J4:J5" si="0">1+1199*((56-A4)/(56+A4-2))</f>
        <v>147.81632653061223</v>
      </c>
    </row>
    <row r="5" spans="1:10" x14ac:dyDescent="0.15">
      <c r="A5">
        <v>46</v>
      </c>
      <c r="C5" t="s">
        <v>483</v>
      </c>
      <c r="J5" s="14">
        <f t="shared" si="0"/>
        <v>120.9</v>
      </c>
    </row>
    <row r="6" spans="1:10" x14ac:dyDescent="0.15">
      <c r="J6" s="14"/>
    </row>
    <row r="7" spans="1:10" x14ac:dyDescent="0.15">
      <c r="A7">
        <v>6</v>
      </c>
      <c r="B7" t="s">
        <v>303</v>
      </c>
      <c r="C7" t="s">
        <v>153</v>
      </c>
      <c r="D7" t="s">
        <v>154</v>
      </c>
      <c r="E7" t="s">
        <v>179</v>
      </c>
      <c r="F7" t="s">
        <v>304</v>
      </c>
      <c r="G7" t="s">
        <v>155</v>
      </c>
      <c r="H7" t="s">
        <v>305</v>
      </c>
      <c r="I7" t="s">
        <v>306</v>
      </c>
      <c r="J7" s="14">
        <f>1+1199*((32-A7)/(32+A7-2))</f>
        <v>866.94444444444446</v>
      </c>
    </row>
    <row r="8" spans="1:10" x14ac:dyDescent="0.15">
      <c r="A8">
        <v>23</v>
      </c>
      <c r="C8" t="s">
        <v>481</v>
      </c>
      <c r="D8" t="s">
        <v>482</v>
      </c>
      <c r="J8" s="14">
        <f t="shared" ref="J8:J9" si="1">1+1199*((32-A8)/(32+A8-2))</f>
        <v>204.60377358490564</v>
      </c>
    </row>
    <row r="9" spans="1:10" x14ac:dyDescent="0.15">
      <c r="A9">
        <v>24</v>
      </c>
      <c r="C9" t="s">
        <v>483</v>
      </c>
      <c r="J9" s="14">
        <f t="shared" si="1"/>
        <v>178.62962962962962</v>
      </c>
    </row>
    <row r="10" spans="1:10" x14ac:dyDescent="0.15">
      <c r="J10" s="14"/>
    </row>
    <row r="11" spans="1:10" x14ac:dyDescent="0.15">
      <c r="J11" s="14"/>
    </row>
    <row r="12" spans="1:10" x14ac:dyDescent="0.15">
      <c r="J12" s="14"/>
    </row>
    <row r="13" spans="1:10" x14ac:dyDescent="0.15">
      <c r="A13" t="s">
        <v>340</v>
      </c>
      <c r="J13" s="14"/>
    </row>
    <row r="14" spans="1:10" x14ac:dyDescent="0.15">
      <c r="A14">
        <v>3</v>
      </c>
      <c r="B14" t="s">
        <v>309</v>
      </c>
      <c r="C14" t="s">
        <v>310</v>
      </c>
      <c r="D14" t="s">
        <v>311</v>
      </c>
      <c r="E14" t="s">
        <v>312</v>
      </c>
      <c r="F14" t="s">
        <v>313</v>
      </c>
      <c r="G14" t="s">
        <v>155</v>
      </c>
      <c r="H14" t="s">
        <v>235</v>
      </c>
      <c r="I14" t="s">
        <v>314</v>
      </c>
      <c r="J14" s="14">
        <f>1+1199*((26-A14)/(26+A14-2))</f>
        <v>1022.3703703703703</v>
      </c>
    </row>
    <row r="15" spans="1:10" x14ac:dyDescent="0.15">
      <c r="A15">
        <v>24</v>
      </c>
      <c r="B15" t="s">
        <v>318</v>
      </c>
      <c r="C15" t="s">
        <v>484</v>
      </c>
      <c r="D15" t="s">
        <v>319</v>
      </c>
      <c r="E15" t="s">
        <v>320</v>
      </c>
      <c r="F15" t="s">
        <v>315</v>
      </c>
      <c r="G15" t="s">
        <v>155</v>
      </c>
      <c r="H15" t="s">
        <v>321</v>
      </c>
      <c r="I15" t="s">
        <v>322</v>
      </c>
      <c r="J15" s="14">
        <f>1+1199*((26-A15)/(26+A15-2))</f>
        <v>50.958333333333329</v>
      </c>
    </row>
    <row r="16" spans="1:10" x14ac:dyDescent="0.15">
      <c r="J16" s="14"/>
    </row>
    <row r="17" spans="10:10" x14ac:dyDescent="0.15">
      <c r="J17" s="14"/>
    </row>
    <row r="18" spans="10:10" x14ac:dyDescent="0.15">
      <c r="J18" s="14"/>
    </row>
    <row r="19" spans="10:10" x14ac:dyDescent="0.15">
      <c r="J19" s="14"/>
    </row>
    <row r="20" spans="10:10" x14ac:dyDescent="0.15">
      <c r="J20" s="14"/>
    </row>
    <row r="21" spans="10:10" x14ac:dyDescent="0.15">
      <c r="J21" s="14"/>
    </row>
    <row r="22" spans="10:10" x14ac:dyDescent="0.15">
      <c r="J22" s="14"/>
    </row>
    <row r="23" spans="10:10" x14ac:dyDescent="0.15">
      <c r="J23" s="14"/>
    </row>
    <row r="24" spans="10:10" x14ac:dyDescent="0.15">
      <c r="J24" s="14"/>
    </row>
    <row r="25" spans="10:10" x14ac:dyDescent="0.15">
      <c r="J25" s="14"/>
    </row>
    <row r="26" spans="10:10" x14ac:dyDescent="0.15">
      <c r="J26" s="14"/>
    </row>
    <row r="27" spans="10:10" x14ac:dyDescent="0.15">
      <c r="J27" s="14"/>
    </row>
    <row r="28" spans="10:10" x14ac:dyDescent="0.15">
      <c r="J28" s="14"/>
    </row>
    <row r="29" spans="10:10" x14ac:dyDescent="0.15">
      <c r="J29" s="14"/>
    </row>
    <row r="30" spans="10:10" x14ac:dyDescent="0.15">
      <c r="J30" s="14"/>
    </row>
    <row r="31" spans="10:10" x14ac:dyDescent="0.15">
      <c r="J31" s="14"/>
    </row>
    <row r="32" spans="10:10" x14ac:dyDescent="0.15">
      <c r="J32" s="14"/>
    </row>
    <row r="33" spans="10:10" x14ac:dyDescent="0.15">
      <c r="J33" s="14"/>
    </row>
    <row r="34" spans="10:10" x14ac:dyDescent="0.15">
      <c r="J34" s="14"/>
    </row>
    <row r="35" spans="10:10" x14ac:dyDescent="0.15">
      <c r="J35" s="14"/>
    </row>
    <row r="36" spans="10:10" x14ac:dyDescent="0.15">
      <c r="J36" s="14"/>
    </row>
    <row r="37" spans="10:10" x14ac:dyDescent="0.15">
      <c r="J37" s="14"/>
    </row>
    <row r="38" spans="10:10" x14ac:dyDescent="0.15">
      <c r="J38" s="14"/>
    </row>
    <row r="39" spans="10:10" x14ac:dyDescent="0.15">
      <c r="J39" s="14"/>
    </row>
    <row r="40" spans="10:10" x14ac:dyDescent="0.15">
      <c r="J40" s="14"/>
    </row>
    <row r="41" spans="10:10" x14ac:dyDescent="0.15">
      <c r="J41" s="14"/>
    </row>
    <row r="42" spans="10:10" x14ac:dyDescent="0.15">
      <c r="J42" s="14"/>
    </row>
    <row r="43" spans="10:10" x14ac:dyDescent="0.15">
      <c r="J43" s="14"/>
    </row>
    <row r="44" spans="10:10" x14ac:dyDescent="0.15">
      <c r="J44" s="14"/>
    </row>
    <row r="45" spans="10:10" x14ac:dyDescent="0.15">
      <c r="J45" s="14"/>
    </row>
    <row r="46" spans="10:10" x14ac:dyDescent="0.15">
      <c r="J46" s="14"/>
    </row>
    <row r="47" spans="10:10" x14ac:dyDescent="0.15">
      <c r="J47" s="14"/>
    </row>
    <row r="48" spans="10:10" x14ac:dyDescent="0.15">
      <c r="J48" s="14"/>
    </row>
    <row r="49" spans="10:10" x14ac:dyDescent="0.15">
      <c r="J49" s="14"/>
    </row>
    <row r="50" spans="10:10" x14ac:dyDescent="0.15">
      <c r="J50" s="14"/>
    </row>
    <row r="51" spans="10:10" x14ac:dyDescent="0.15">
      <c r="J51" s="14"/>
    </row>
    <row r="52" spans="10:10" x14ac:dyDescent="0.15">
      <c r="J52" s="14"/>
    </row>
    <row r="53" spans="10:10" x14ac:dyDescent="0.15">
      <c r="J53" s="14"/>
    </row>
    <row r="54" spans="10:10" x14ac:dyDescent="0.15">
      <c r="J54" s="14"/>
    </row>
    <row r="55" spans="10:10" x14ac:dyDescent="0.15">
      <c r="J55" s="14"/>
    </row>
    <row r="56" spans="10:10" x14ac:dyDescent="0.15">
      <c r="J56" s="14"/>
    </row>
    <row r="57" spans="10:10" x14ac:dyDescent="0.15">
      <c r="J57" s="14"/>
    </row>
    <row r="58" spans="10:10" x14ac:dyDescent="0.15">
      <c r="J58" s="14"/>
    </row>
    <row r="59" spans="10:10" x14ac:dyDescent="0.15">
      <c r="J59" s="14"/>
    </row>
    <row r="60" spans="10:10" x14ac:dyDescent="0.15">
      <c r="J60" s="14"/>
    </row>
    <row r="61" spans="10:10" x14ac:dyDescent="0.15">
      <c r="J61" s="14"/>
    </row>
    <row r="62" spans="10:10" x14ac:dyDescent="0.15">
      <c r="J62" s="14"/>
    </row>
    <row r="63" spans="10:10" x14ac:dyDescent="0.15">
      <c r="J63" s="14"/>
    </row>
    <row r="64" spans="10:10" x14ac:dyDescent="0.15">
      <c r="J64" s="14"/>
    </row>
    <row r="65" spans="10:10" x14ac:dyDescent="0.15">
      <c r="J65" s="14"/>
    </row>
    <row r="66" spans="10:10" x14ac:dyDescent="0.15">
      <c r="J66" s="14"/>
    </row>
    <row r="67" spans="10:10" x14ac:dyDescent="0.15">
      <c r="J67" s="14"/>
    </row>
    <row r="68" spans="10:10" x14ac:dyDescent="0.15">
      <c r="J68" s="14"/>
    </row>
    <row r="69" spans="10:10" x14ac:dyDescent="0.15">
      <c r="J69" s="14"/>
    </row>
    <row r="70" spans="10:10" x14ac:dyDescent="0.15">
      <c r="J70" s="14"/>
    </row>
    <row r="71" spans="10:10" x14ac:dyDescent="0.15">
      <c r="J71" s="14"/>
    </row>
    <row r="72" spans="10:10" x14ac:dyDescent="0.15">
      <c r="J72" s="14"/>
    </row>
    <row r="73" spans="10:10" x14ac:dyDescent="0.15">
      <c r="J73" s="14"/>
    </row>
    <row r="74" spans="10:10" x14ac:dyDescent="0.15">
      <c r="J74" s="14"/>
    </row>
    <row r="75" spans="10:10" x14ac:dyDescent="0.15">
      <c r="J75" s="14"/>
    </row>
    <row r="76" spans="10:10" x14ac:dyDescent="0.15">
      <c r="J76" s="14"/>
    </row>
    <row r="77" spans="10:10" x14ac:dyDescent="0.15">
      <c r="J77" s="14"/>
    </row>
    <row r="78" spans="10:10" x14ac:dyDescent="0.15">
      <c r="J78" s="14"/>
    </row>
    <row r="79" spans="10:10" x14ac:dyDescent="0.15">
      <c r="J79" s="14"/>
    </row>
    <row r="80" spans="10:10" x14ac:dyDescent="0.15">
      <c r="J80" s="14"/>
    </row>
    <row r="81" spans="10:10" x14ac:dyDescent="0.15">
      <c r="J81" s="14"/>
    </row>
    <row r="82" spans="10:10" x14ac:dyDescent="0.15">
      <c r="J82" s="14"/>
    </row>
    <row r="83" spans="10:10" x14ac:dyDescent="0.15">
      <c r="J83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O74"/>
  <sheetViews>
    <sheetView topLeftCell="A32" workbookViewId="0">
      <selection activeCell="N67" sqref="N67"/>
    </sheetView>
  </sheetViews>
  <sheetFormatPr baseColWidth="10" defaultRowHeight="13" x14ac:dyDescent="0.15"/>
  <cols>
    <col min="5" max="5" width="26" bestFit="1" customWidth="1"/>
    <col min="6" max="6" width="19.83203125" bestFit="1" customWidth="1"/>
  </cols>
  <sheetData>
    <row r="2" spans="2:14" ht="15" customHeight="1" x14ac:dyDescent="0.15">
      <c r="B2">
        <v>1</v>
      </c>
      <c r="C2" s="54" t="s">
        <v>330</v>
      </c>
      <c r="D2" s="55" t="s">
        <v>488</v>
      </c>
      <c r="E2" s="54" t="s">
        <v>489</v>
      </c>
      <c r="F2" s="56" t="s">
        <v>166</v>
      </c>
      <c r="G2" s="56" t="s">
        <v>302</v>
      </c>
      <c r="H2" s="56" t="s">
        <v>308</v>
      </c>
      <c r="I2" s="54"/>
      <c r="J2" s="54" t="s">
        <v>155</v>
      </c>
      <c r="K2" s="54" t="s">
        <v>197</v>
      </c>
      <c r="L2" s="54" t="s">
        <v>490</v>
      </c>
      <c r="M2" s="14">
        <f>1+399*((21-B2)/(21+B2-2))</f>
        <v>400</v>
      </c>
      <c r="N2" s="14">
        <f>1+599*((21-B2)/(21+B2-2))</f>
        <v>600</v>
      </c>
    </row>
    <row r="3" spans="2:14" ht="15" customHeight="1" x14ac:dyDescent="0.15">
      <c r="B3" s="54">
        <v>2</v>
      </c>
      <c r="C3" s="54" t="s">
        <v>167</v>
      </c>
      <c r="D3" s="55" t="s">
        <v>180</v>
      </c>
      <c r="E3" s="54" t="s">
        <v>181</v>
      </c>
      <c r="F3" s="56" t="s">
        <v>169</v>
      </c>
      <c r="G3" s="56" t="s">
        <v>302</v>
      </c>
      <c r="H3" s="56" t="s">
        <v>329</v>
      </c>
      <c r="I3" s="54"/>
      <c r="J3" s="54" t="s">
        <v>155</v>
      </c>
      <c r="K3" s="54" t="s">
        <v>156</v>
      </c>
      <c r="L3" s="54" t="s">
        <v>492</v>
      </c>
      <c r="M3" s="14">
        <f t="shared" ref="M3:M22" si="0">1+399*((21-B3)/(21+B3-2))</f>
        <v>362</v>
      </c>
      <c r="N3" s="14">
        <f t="shared" ref="N3:N22" si="1">1+599*((21-B3)/(21+B3-2))</f>
        <v>542.95238095238096</v>
      </c>
    </row>
    <row r="4" spans="2:14" ht="15" customHeight="1" x14ac:dyDescent="0.15">
      <c r="B4">
        <v>3</v>
      </c>
      <c r="C4" s="54" t="s">
        <v>168</v>
      </c>
      <c r="D4" s="55" t="s">
        <v>493</v>
      </c>
      <c r="E4" s="54" t="s">
        <v>494</v>
      </c>
      <c r="F4" s="56" t="s">
        <v>166</v>
      </c>
      <c r="G4" s="56" t="s">
        <v>302</v>
      </c>
      <c r="H4" s="56" t="s">
        <v>313</v>
      </c>
      <c r="I4" s="54"/>
      <c r="J4" s="54" t="s">
        <v>155</v>
      </c>
      <c r="K4" s="54" t="s">
        <v>171</v>
      </c>
      <c r="L4" s="54" t="s">
        <v>495</v>
      </c>
      <c r="M4" s="14">
        <f t="shared" si="0"/>
        <v>327.4545454545455</v>
      </c>
      <c r="N4" s="14">
        <f t="shared" si="1"/>
        <v>491.09090909090912</v>
      </c>
    </row>
    <row r="5" spans="2:14" ht="15" customHeight="1" x14ac:dyDescent="0.15">
      <c r="B5" s="54">
        <v>4</v>
      </c>
      <c r="C5" s="54" t="s">
        <v>197</v>
      </c>
      <c r="D5" s="55" t="s">
        <v>374</v>
      </c>
      <c r="E5" s="54" t="s">
        <v>375</v>
      </c>
      <c r="F5" s="56" t="s">
        <v>169</v>
      </c>
      <c r="G5" s="56" t="s">
        <v>302</v>
      </c>
      <c r="H5" s="56" t="s">
        <v>317</v>
      </c>
      <c r="I5" s="54"/>
      <c r="J5" s="54" t="s">
        <v>155</v>
      </c>
      <c r="K5" s="54" t="s">
        <v>198</v>
      </c>
      <c r="L5" s="54" t="s">
        <v>496</v>
      </c>
      <c r="M5" s="14">
        <f t="shared" si="0"/>
        <v>295.91304347826087</v>
      </c>
      <c r="N5" s="14">
        <f t="shared" si="1"/>
        <v>443.73913043478257</v>
      </c>
    </row>
    <row r="6" spans="2:14" ht="15" customHeight="1" x14ac:dyDescent="0.15">
      <c r="B6">
        <v>5</v>
      </c>
      <c r="C6" s="54" t="s">
        <v>156</v>
      </c>
      <c r="D6" s="55" t="s">
        <v>333</v>
      </c>
      <c r="E6" s="54" t="s">
        <v>334</v>
      </c>
      <c r="F6" s="56" t="s">
        <v>169</v>
      </c>
      <c r="G6" s="56" t="s">
        <v>302</v>
      </c>
      <c r="H6" s="56" t="s">
        <v>317</v>
      </c>
      <c r="I6" s="54"/>
      <c r="J6" s="54" t="s">
        <v>155</v>
      </c>
      <c r="K6" s="54" t="s">
        <v>199</v>
      </c>
      <c r="L6" s="54" t="s">
        <v>497</v>
      </c>
      <c r="M6" s="14">
        <f t="shared" si="0"/>
        <v>267</v>
      </c>
      <c r="N6" s="14">
        <f t="shared" si="1"/>
        <v>400.33333333333331</v>
      </c>
    </row>
    <row r="7" spans="2:14" ht="15" customHeight="1" x14ac:dyDescent="0.15">
      <c r="B7" s="54">
        <v>6</v>
      </c>
      <c r="C7" s="54" t="s">
        <v>170</v>
      </c>
      <c r="D7" s="55" t="s">
        <v>379</v>
      </c>
      <c r="E7" s="54" t="s">
        <v>380</v>
      </c>
      <c r="F7" s="56" t="s">
        <v>166</v>
      </c>
      <c r="G7" s="56" t="s">
        <v>302</v>
      </c>
      <c r="H7" s="56" t="s">
        <v>307</v>
      </c>
      <c r="I7" s="54"/>
      <c r="J7" s="54" t="s">
        <v>155</v>
      </c>
      <c r="K7" s="54" t="s">
        <v>174</v>
      </c>
      <c r="L7" s="54" t="s">
        <v>498</v>
      </c>
      <c r="M7" s="14">
        <f t="shared" si="0"/>
        <v>240.39999999999998</v>
      </c>
      <c r="N7" s="14">
        <f t="shared" si="1"/>
        <v>360.4</v>
      </c>
    </row>
    <row r="8" spans="2:14" ht="15" customHeight="1" x14ac:dyDescent="0.15">
      <c r="B8">
        <v>7</v>
      </c>
      <c r="C8" s="54" t="s">
        <v>195</v>
      </c>
      <c r="D8" s="55" t="s">
        <v>323</v>
      </c>
      <c r="E8" s="54" t="s">
        <v>324</v>
      </c>
      <c r="F8" s="56" t="s">
        <v>325</v>
      </c>
      <c r="G8" s="56" t="s">
        <v>326</v>
      </c>
      <c r="H8" s="56" t="s">
        <v>308</v>
      </c>
      <c r="I8" s="54"/>
      <c r="J8" s="54" t="s">
        <v>155</v>
      </c>
      <c r="K8" s="54" t="s">
        <v>203</v>
      </c>
      <c r="L8" s="54" t="s">
        <v>499</v>
      </c>
      <c r="M8" s="14">
        <f t="shared" si="0"/>
        <v>215.84615384615384</v>
      </c>
      <c r="N8" s="14">
        <f t="shared" si="1"/>
        <v>323.53846153846155</v>
      </c>
    </row>
    <row r="9" spans="2:14" ht="15" customHeight="1" x14ac:dyDescent="0.15">
      <c r="B9" s="54">
        <v>8</v>
      </c>
      <c r="C9" s="54" t="s">
        <v>171</v>
      </c>
      <c r="D9" s="55" t="s">
        <v>381</v>
      </c>
      <c r="E9" s="54" t="s">
        <v>382</v>
      </c>
      <c r="F9" s="56" t="s">
        <v>169</v>
      </c>
      <c r="G9" s="56" t="s">
        <v>302</v>
      </c>
      <c r="H9" s="56" t="s">
        <v>317</v>
      </c>
      <c r="I9" s="54"/>
      <c r="J9" s="54" t="s">
        <v>155</v>
      </c>
      <c r="K9" s="54" t="s">
        <v>336</v>
      </c>
      <c r="L9" s="54" t="s">
        <v>500</v>
      </c>
      <c r="M9" s="14">
        <f t="shared" si="0"/>
        <v>193.11111111111111</v>
      </c>
      <c r="N9" s="14">
        <f t="shared" si="1"/>
        <v>289.40740740740739</v>
      </c>
    </row>
    <row r="10" spans="2:14" ht="15" customHeight="1" x14ac:dyDescent="0.15">
      <c r="B10">
        <v>9</v>
      </c>
      <c r="C10" s="54" t="s">
        <v>198</v>
      </c>
      <c r="D10" s="55" t="s">
        <v>404</v>
      </c>
      <c r="E10" s="54" t="s">
        <v>405</v>
      </c>
      <c r="F10" s="56" t="s">
        <v>169</v>
      </c>
      <c r="G10" s="56" t="s">
        <v>302</v>
      </c>
      <c r="H10" s="56" t="s">
        <v>308</v>
      </c>
      <c r="I10" s="54"/>
      <c r="J10" s="54" t="s">
        <v>161</v>
      </c>
      <c r="K10" s="54" t="s">
        <v>396</v>
      </c>
      <c r="L10" s="54" t="s">
        <v>501</v>
      </c>
      <c r="M10" s="14">
        <f t="shared" si="0"/>
        <v>172</v>
      </c>
      <c r="N10" s="14">
        <f t="shared" si="1"/>
        <v>257.71428571428572</v>
      </c>
    </row>
    <row r="11" spans="2:14" ht="15" customHeight="1" x14ac:dyDescent="0.15">
      <c r="B11" s="54">
        <v>10</v>
      </c>
      <c r="C11" s="54" t="s">
        <v>172</v>
      </c>
      <c r="D11" s="55" t="s">
        <v>376</v>
      </c>
      <c r="E11" s="54" t="s">
        <v>377</v>
      </c>
      <c r="F11" s="56" t="s">
        <v>434</v>
      </c>
      <c r="G11" s="56" t="s">
        <v>302</v>
      </c>
      <c r="H11" s="56" t="s">
        <v>328</v>
      </c>
      <c r="I11" s="54"/>
      <c r="J11" s="54" t="s">
        <v>155</v>
      </c>
      <c r="K11" s="54" t="s">
        <v>396</v>
      </c>
      <c r="L11" s="54" t="s">
        <v>502</v>
      </c>
      <c r="M11" s="14">
        <f t="shared" si="0"/>
        <v>152.34482758620689</v>
      </c>
      <c r="N11" s="14">
        <f t="shared" si="1"/>
        <v>228.20689655172413</v>
      </c>
    </row>
    <row r="12" spans="2:14" ht="15" customHeight="1" x14ac:dyDescent="0.15">
      <c r="B12">
        <v>11</v>
      </c>
      <c r="C12" s="54" t="s">
        <v>173</v>
      </c>
      <c r="D12" s="55" t="s">
        <v>503</v>
      </c>
      <c r="E12" s="54" t="s">
        <v>504</v>
      </c>
      <c r="F12" s="56" t="s">
        <v>505</v>
      </c>
      <c r="G12" s="56" t="s">
        <v>302</v>
      </c>
      <c r="H12" s="56" t="s">
        <v>317</v>
      </c>
      <c r="I12" s="54"/>
      <c r="J12" s="54" t="s">
        <v>161</v>
      </c>
      <c r="K12" s="54" t="s">
        <v>506</v>
      </c>
      <c r="L12" s="54" t="s">
        <v>507</v>
      </c>
      <c r="M12" s="14">
        <f t="shared" si="0"/>
        <v>134</v>
      </c>
      <c r="N12" s="14">
        <f t="shared" si="1"/>
        <v>200.66666666666666</v>
      </c>
    </row>
    <row r="13" spans="2:14" ht="15" customHeight="1" x14ac:dyDescent="0.15">
      <c r="B13" s="54">
        <v>12</v>
      </c>
      <c r="C13" s="54" t="s">
        <v>199</v>
      </c>
      <c r="D13" s="55" t="s">
        <v>508</v>
      </c>
      <c r="E13" s="54" t="s">
        <v>509</v>
      </c>
      <c r="F13" s="56" t="s">
        <v>169</v>
      </c>
      <c r="G13" s="56" t="s">
        <v>302</v>
      </c>
      <c r="H13" s="56" t="s">
        <v>327</v>
      </c>
      <c r="I13" s="54"/>
      <c r="J13" s="54" t="s">
        <v>155</v>
      </c>
      <c r="K13" s="54" t="s">
        <v>401</v>
      </c>
      <c r="L13" s="54" t="s">
        <v>510</v>
      </c>
      <c r="M13" s="14">
        <f t="shared" si="0"/>
        <v>116.83870967741936</v>
      </c>
      <c r="N13" s="14">
        <f t="shared" si="1"/>
        <v>174.90322580645162</v>
      </c>
    </row>
    <row r="14" spans="2:14" ht="15" customHeight="1" x14ac:dyDescent="0.15">
      <c r="B14">
        <v>13</v>
      </c>
      <c r="C14" s="54" t="s">
        <v>174</v>
      </c>
      <c r="D14" s="55" t="s">
        <v>435</v>
      </c>
      <c r="E14" s="54" t="s">
        <v>436</v>
      </c>
      <c r="F14" s="56" t="s">
        <v>169</v>
      </c>
      <c r="G14" s="56" t="s">
        <v>302</v>
      </c>
      <c r="H14" s="56" t="s">
        <v>317</v>
      </c>
      <c r="I14" s="54"/>
      <c r="J14" s="54" t="s">
        <v>161</v>
      </c>
      <c r="K14" s="54" t="s">
        <v>511</v>
      </c>
      <c r="L14" s="54" t="s">
        <v>512</v>
      </c>
      <c r="M14" s="14">
        <f t="shared" si="0"/>
        <v>100.75</v>
      </c>
      <c r="N14" s="14">
        <f t="shared" si="1"/>
        <v>150.75</v>
      </c>
    </row>
    <row r="15" spans="2:14" ht="15" customHeight="1" x14ac:dyDescent="0.15">
      <c r="B15" s="54">
        <v>14</v>
      </c>
      <c r="C15" s="54" t="s">
        <v>157</v>
      </c>
      <c r="D15" s="55" t="s">
        <v>513</v>
      </c>
      <c r="E15" s="54" t="s">
        <v>514</v>
      </c>
      <c r="F15" s="56" t="s">
        <v>169</v>
      </c>
      <c r="G15" s="56" t="s">
        <v>302</v>
      </c>
      <c r="H15" s="56" t="s">
        <v>327</v>
      </c>
      <c r="I15" s="54"/>
      <c r="J15" s="54" t="s">
        <v>155</v>
      </c>
      <c r="K15" s="54" t="s">
        <v>515</v>
      </c>
      <c r="L15" s="54" t="s">
        <v>516</v>
      </c>
      <c r="M15" s="14">
        <f t="shared" si="0"/>
        <v>85.63636363636364</v>
      </c>
      <c r="N15" s="14">
        <f t="shared" si="1"/>
        <v>128.06060606060606</v>
      </c>
    </row>
    <row r="16" spans="2:14" ht="15" customHeight="1" x14ac:dyDescent="0.15">
      <c r="B16">
        <v>15</v>
      </c>
      <c r="C16" s="54" t="s">
        <v>200</v>
      </c>
      <c r="D16" s="55" t="s">
        <v>383</v>
      </c>
      <c r="E16" s="54" t="s">
        <v>384</v>
      </c>
      <c r="F16" s="56" t="s">
        <v>166</v>
      </c>
      <c r="G16" s="56" t="s">
        <v>302</v>
      </c>
      <c r="H16" s="56" t="s">
        <v>317</v>
      </c>
      <c r="I16" s="54"/>
      <c r="J16" s="54" t="s">
        <v>161</v>
      </c>
      <c r="K16" s="54" t="s">
        <v>517</v>
      </c>
      <c r="L16" s="54" t="s">
        <v>518</v>
      </c>
      <c r="M16" s="14">
        <f t="shared" si="0"/>
        <v>71.411764705882362</v>
      </c>
      <c r="N16" s="14">
        <f t="shared" si="1"/>
        <v>106.70588235294119</v>
      </c>
    </row>
    <row r="17" spans="2:15" ht="15" customHeight="1" x14ac:dyDescent="0.15">
      <c r="B17" s="54">
        <v>16</v>
      </c>
      <c r="C17" s="54" t="s">
        <v>201</v>
      </c>
      <c r="D17" s="55" t="s">
        <v>519</v>
      </c>
      <c r="E17" s="54" t="s">
        <v>520</v>
      </c>
      <c r="F17" s="56" t="s">
        <v>169</v>
      </c>
      <c r="G17" s="56" t="s">
        <v>302</v>
      </c>
      <c r="H17" s="56" t="s">
        <v>317</v>
      </c>
      <c r="I17" s="54"/>
      <c r="J17" s="54" t="s">
        <v>155</v>
      </c>
      <c r="K17" s="54" t="s">
        <v>517</v>
      </c>
      <c r="L17" s="54" t="s">
        <v>521</v>
      </c>
      <c r="M17" s="14">
        <f t="shared" si="0"/>
        <v>58</v>
      </c>
      <c r="N17" s="14">
        <f t="shared" si="1"/>
        <v>86.571428571428569</v>
      </c>
    </row>
    <row r="18" spans="2:15" ht="15" customHeight="1" x14ac:dyDescent="0.15">
      <c r="B18">
        <v>17</v>
      </c>
      <c r="C18" s="54" t="s">
        <v>158</v>
      </c>
      <c r="D18" s="55" t="s">
        <v>437</v>
      </c>
      <c r="E18" s="54" t="s">
        <v>438</v>
      </c>
      <c r="F18" s="56" t="s">
        <v>169</v>
      </c>
      <c r="G18" s="56" t="s">
        <v>302</v>
      </c>
      <c r="H18" s="56" t="s">
        <v>317</v>
      </c>
      <c r="I18" s="54"/>
      <c r="J18" s="54" t="s">
        <v>161</v>
      </c>
      <c r="K18" s="54" t="s">
        <v>522</v>
      </c>
      <c r="L18" s="54" t="s">
        <v>523</v>
      </c>
      <c r="M18" s="14">
        <f t="shared" si="0"/>
        <v>45.333333333333329</v>
      </c>
      <c r="N18" s="14">
        <f t="shared" si="1"/>
        <v>67.555555555555557</v>
      </c>
    </row>
    <row r="19" spans="2:15" ht="15" customHeight="1" x14ac:dyDescent="0.15">
      <c r="B19" s="54">
        <v>18</v>
      </c>
      <c r="C19" s="54" t="s">
        <v>160</v>
      </c>
      <c r="D19" s="55" t="s">
        <v>524</v>
      </c>
      <c r="E19" s="54" t="s">
        <v>525</v>
      </c>
      <c r="F19" s="56" t="s">
        <v>169</v>
      </c>
      <c r="G19" s="56" t="s">
        <v>302</v>
      </c>
      <c r="H19" s="56" t="s">
        <v>327</v>
      </c>
      <c r="I19" s="54"/>
      <c r="J19" s="54" t="s">
        <v>161</v>
      </c>
      <c r="K19" s="54" t="s">
        <v>393</v>
      </c>
      <c r="L19" s="54" t="s">
        <v>526</v>
      </c>
      <c r="M19" s="14">
        <f t="shared" si="0"/>
        <v>33.351351351351354</v>
      </c>
      <c r="N19" s="14">
        <f t="shared" si="1"/>
        <v>49.567567567567572</v>
      </c>
    </row>
    <row r="20" spans="2:15" ht="15" customHeight="1" x14ac:dyDescent="0.15">
      <c r="B20">
        <v>19</v>
      </c>
      <c r="C20" s="54" t="s">
        <v>196</v>
      </c>
      <c r="D20" s="55" t="s">
        <v>527</v>
      </c>
      <c r="E20" s="54" t="s">
        <v>528</v>
      </c>
      <c r="F20" s="56" t="s">
        <v>529</v>
      </c>
      <c r="G20" s="56" t="s">
        <v>302</v>
      </c>
      <c r="H20" s="56" t="s">
        <v>327</v>
      </c>
      <c r="I20" s="54"/>
      <c r="J20" s="54" t="s">
        <v>161</v>
      </c>
      <c r="K20" s="54" t="s">
        <v>406</v>
      </c>
      <c r="L20" s="54" t="s">
        <v>530</v>
      </c>
      <c r="M20" s="14">
        <f t="shared" si="0"/>
        <v>22</v>
      </c>
      <c r="N20" s="14">
        <f t="shared" si="1"/>
        <v>32.526315789473685</v>
      </c>
    </row>
    <row r="21" spans="2:15" ht="15" customHeight="1" x14ac:dyDescent="0.15">
      <c r="B21" s="54">
        <v>20</v>
      </c>
      <c r="C21" s="54" t="s">
        <v>202</v>
      </c>
      <c r="D21" s="55" t="s">
        <v>531</v>
      </c>
      <c r="E21" s="54" t="s">
        <v>532</v>
      </c>
      <c r="F21" s="56" t="s">
        <v>529</v>
      </c>
      <c r="G21" s="56" t="s">
        <v>302</v>
      </c>
      <c r="H21" s="56" t="s">
        <v>317</v>
      </c>
      <c r="I21" s="54"/>
      <c r="J21" s="54" t="s">
        <v>155</v>
      </c>
      <c r="K21" s="54" t="s">
        <v>406</v>
      </c>
      <c r="L21" s="54" t="s">
        <v>533</v>
      </c>
      <c r="M21" s="14">
        <f t="shared" si="0"/>
        <v>11.23076923076923</v>
      </c>
      <c r="N21" s="14">
        <f t="shared" si="1"/>
        <v>16.358974358974358</v>
      </c>
    </row>
    <row r="22" spans="2:15" ht="15" customHeight="1" x14ac:dyDescent="0.15">
      <c r="B22">
        <v>21</v>
      </c>
      <c r="C22" s="54" t="s">
        <v>162</v>
      </c>
      <c r="D22" s="55" t="s">
        <v>534</v>
      </c>
      <c r="E22" s="54" t="s">
        <v>535</v>
      </c>
      <c r="F22" s="56" t="s">
        <v>536</v>
      </c>
      <c r="G22" s="56" t="s">
        <v>302</v>
      </c>
      <c r="H22" s="56" t="s">
        <v>327</v>
      </c>
      <c r="I22" s="54"/>
      <c r="J22" s="54" t="s">
        <v>161</v>
      </c>
      <c r="K22" s="54" t="s">
        <v>537</v>
      </c>
      <c r="L22" s="54" t="s">
        <v>538</v>
      </c>
      <c r="M22" s="14">
        <f t="shared" si="0"/>
        <v>1</v>
      </c>
      <c r="N22" s="14">
        <f t="shared" si="1"/>
        <v>1</v>
      </c>
    </row>
    <row r="23" spans="2:15" ht="15" customHeight="1" x14ac:dyDescent="0.15">
      <c r="B23" s="54"/>
      <c r="C23" s="54" t="s">
        <v>409</v>
      </c>
      <c r="D23" s="55" t="s">
        <v>331</v>
      </c>
      <c r="E23" s="54" t="s">
        <v>332</v>
      </c>
      <c r="F23" s="56" t="s">
        <v>169</v>
      </c>
      <c r="G23" s="56" t="s">
        <v>302</v>
      </c>
      <c r="H23" s="56" t="s">
        <v>317</v>
      </c>
      <c r="I23" s="54"/>
      <c r="J23" s="54" t="s">
        <v>155</v>
      </c>
      <c r="K23" s="54" t="s">
        <v>539</v>
      </c>
      <c r="L23" s="54" t="s">
        <v>540</v>
      </c>
      <c r="M23" s="14"/>
    </row>
    <row r="28" spans="2:15" ht="15" customHeight="1" x14ac:dyDescent="0.15">
      <c r="B28">
        <v>1</v>
      </c>
      <c r="C28" s="54" t="s">
        <v>330</v>
      </c>
      <c r="D28" s="55" t="s">
        <v>303</v>
      </c>
      <c r="E28" s="54" t="s">
        <v>153</v>
      </c>
      <c r="F28" s="56" t="s">
        <v>154</v>
      </c>
      <c r="G28" s="56" t="s">
        <v>179</v>
      </c>
      <c r="H28" s="56" t="s">
        <v>313</v>
      </c>
      <c r="I28" s="54"/>
      <c r="J28" s="54" t="s">
        <v>155</v>
      </c>
      <c r="K28" s="54" t="s">
        <v>195</v>
      </c>
      <c r="L28" s="54" t="s">
        <v>541</v>
      </c>
      <c r="M28" s="14">
        <f>1+399*((31-B28)/(31+B28-2))</f>
        <v>400</v>
      </c>
      <c r="N28" s="14">
        <f>1+599*((31-B28)/(31+B28-2))</f>
        <v>600</v>
      </c>
      <c r="O28" s="14">
        <f>1+599*((31-B28)/(31+B28-2))</f>
        <v>600</v>
      </c>
    </row>
    <row r="29" spans="2:15" ht="15" customHeight="1" x14ac:dyDescent="0.15">
      <c r="B29" s="54">
        <v>2</v>
      </c>
      <c r="C29" s="54" t="s">
        <v>167</v>
      </c>
      <c r="D29" s="55" t="s">
        <v>542</v>
      </c>
      <c r="E29" s="54" t="s">
        <v>543</v>
      </c>
      <c r="F29" s="56" t="s">
        <v>154</v>
      </c>
      <c r="G29" s="56" t="s">
        <v>179</v>
      </c>
      <c r="H29" s="56" t="s">
        <v>328</v>
      </c>
      <c r="I29" s="54"/>
      <c r="J29" s="54" t="s">
        <v>155</v>
      </c>
      <c r="K29" s="54" t="s">
        <v>198</v>
      </c>
      <c r="L29" s="54" t="s">
        <v>544</v>
      </c>
      <c r="M29" s="14">
        <f t="shared" ref="M29:M58" si="2">1+399*((31-B29)/(31+B29-2))</f>
        <v>374.25806451612902</v>
      </c>
      <c r="N29" s="14">
        <f t="shared" ref="N29:N58" si="3">1+599*((31-B29)/(31+B29-2))</f>
        <v>561.35483870967744</v>
      </c>
      <c r="O29" s="14">
        <f t="shared" ref="O29:O58" si="4">1+599*((31-B29)/(31+B29-2))</f>
        <v>561.35483870967744</v>
      </c>
    </row>
    <row r="30" spans="2:15" ht="15" customHeight="1" x14ac:dyDescent="0.15">
      <c r="B30">
        <v>3</v>
      </c>
      <c r="C30" s="54" t="s">
        <v>168</v>
      </c>
      <c r="D30" s="55" t="s">
        <v>402</v>
      </c>
      <c r="E30" s="54" t="s">
        <v>403</v>
      </c>
      <c r="F30" s="56" t="s">
        <v>355</v>
      </c>
      <c r="G30" s="56" t="s">
        <v>349</v>
      </c>
      <c r="H30" s="56" t="s">
        <v>307</v>
      </c>
      <c r="I30" s="54"/>
      <c r="J30" s="54" t="s">
        <v>155</v>
      </c>
      <c r="K30" s="54" t="s">
        <v>335</v>
      </c>
      <c r="L30" s="54" t="s">
        <v>545</v>
      </c>
      <c r="M30" s="14">
        <f t="shared" si="2"/>
        <v>350.125</v>
      </c>
      <c r="N30" s="14">
        <f t="shared" si="3"/>
        <v>525.125</v>
      </c>
      <c r="O30" s="14">
        <f t="shared" si="4"/>
        <v>525.125</v>
      </c>
    </row>
    <row r="31" spans="2:15" ht="15" customHeight="1" x14ac:dyDescent="0.15">
      <c r="B31" s="54">
        <v>4</v>
      </c>
      <c r="C31" s="54" t="s">
        <v>197</v>
      </c>
      <c r="D31" s="55" t="s">
        <v>546</v>
      </c>
      <c r="E31" s="54" t="s">
        <v>547</v>
      </c>
      <c r="F31" s="56" t="s">
        <v>548</v>
      </c>
      <c r="G31" s="56" t="s">
        <v>316</v>
      </c>
      <c r="H31" s="56" t="s">
        <v>308</v>
      </c>
      <c r="I31" s="54"/>
      <c r="J31" s="54" t="s">
        <v>155</v>
      </c>
      <c r="K31" s="54" t="s">
        <v>336</v>
      </c>
      <c r="L31" s="54" t="s">
        <v>549</v>
      </c>
      <c r="M31" s="14">
        <f t="shared" si="2"/>
        <v>327.4545454545455</v>
      </c>
      <c r="N31" s="14">
        <f t="shared" si="3"/>
        <v>491.09090909090912</v>
      </c>
      <c r="O31" s="14">
        <f t="shared" si="4"/>
        <v>491.09090909090912</v>
      </c>
    </row>
    <row r="32" spans="2:15" ht="15" customHeight="1" x14ac:dyDescent="0.15">
      <c r="B32">
        <v>5</v>
      </c>
      <c r="C32" s="54" t="s">
        <v>156</v>
      </c>
      <c r="D32" s="55" t="s">
        <v>550</v>
      </c>
      <c r="E32" s="54" t="s">
        <v>551</v>
      </c>
      <c r="F32" s="56" t="s">
        <v>552</v>
      </c>
      <c r="G32" s="56" t="s">
        <v>553</v>
      </c>
      <c r="H32" s="56" t="s">
        <v>313</v>
      </c>
      <c r="I32" s="54"/>
      <c r="J32" s="54" t="s">
        <v>155</v>
      </c>
      <c r="K32" s="54" t="s">
        <v>392</v>
      </c>
      <c r="L32" s="54" t="s">
        <v>554</v>
      </c>
      <c r="M32" s="14">
        <f t="shared" si="2"/>
        <v>306.11764705882354</v>
      </c>
      <c r="N32" s="14">
        <f t="shared" si="3"/>
        <v>459.05882352941171</v>
      </c>
      <c r="O32" s="14">
        <f t="shared" si="4"/>
        <v>459.05882352941171</v>
      </c>
    </row>
    <row r="33" spans="2:15" ht="15" customHeight="1" x14ac:dyDescent="0.15">
      <c r="B33" s="54">
        <v>6</v>
      </c>
      <c r="C33" s="54" t="s">
        <v>170</v>
      </c>
      <c r="D33" s="55" t="s">
        <v>555</v>
      </c>
      <c r="E33" s="54" t="s">
        <v>556</v>
      </c>
      <c r="F33" s="56" t="s">
        <v>154</v>
      </c>
      <c r="G33" s="56" t="s">
        <v>179</v>
      </c>
      <c r="H33" s="56" t="s">
        <v>307</v>
      </c>
      <c r="I33" s="54"/>
      <c r="J33" s="54" t="s">
        <v>155</v>
      </c>
      <c r="K33" s="54" t="s">
        <v>557</v>
      </c>
      <c r="L33" s="54" t="s">
        <v>558</v>
      </c>
      <c r="M33" s="14">
        <f t="shared" si="2"/>
        <v>286</v>
      </c>
      <c r="N33" s="14">
        <f t="shared" si="3"/>
        <v>428.85714285714289</v>
      </c>
      <c r="O33" s="14">
        <f t="shared" si="4"/>
        <v>428.85714285714289</v>
      </c>
    </row>
    <row r="34" spans="2:15" ht="15" customHeight="1" x14ac:dyDescent="0.15">
      <c r="B34">
        <v>7</v>
      </c>
      <c r="C34" s="54" t="s">
        <v>195</v>
      </c>
      <c r="D34" s="55" t="s">
        <v>559</v>
      </c>
      <c r="E34" s="54" t="s">
        <v>560</v>
      </c>
      <c r="F34" s="56" t="s">
        <v>561</v>
      </c>
      <c r="G34" s="56" t="s">
        <v>349</v>
      </c>
      <c r="H34" s="56" t="s">
        <v>315</v>
      </c>
      <c r="I34" s="54"/>
      <c r="J34" s="54" t="s">
        <v>155</v>
      </c>
      <c r="K34" s="54" t="s">
        <v>401</v>
      </c>
      <c r="L34" s="54" t="s">
        <v>562</v>
      </c>
      <c r="M34" s="14">
        <f t="shared" si="2"/>
        <v>267</v>
      </c>
      <c r="N34" s="14">
        <f t="shared" si="3"/>
        <v>400.33333333333331</v>
      </c>
      <c r="O34" s="14">
        <f t="shared" si="4"/>
        <v>400.33333333333331</v>
      </c>
    </row>
    <row r="35" spans="2:15" ht="15" customHeight="1" x14ac:dyDescent="0.15">
      <c r="B35" s="54">
        <v>8</v>
      </c>
      <c r="C35" s="54" t="s">
        <v>171</v>
      </c>
      <c r="D35" s="55" t="s">
        <v>350</v>
      </c>
      <c r="E35" s="54" t="s">
        <v>351</v>
      </c>
      <c r="F35" s="56" t="s">
        <v>352</v>
      </c>
      <c r="G35" s="56" t="s">
        <v>353</v>
      </c>
      <c r="H35" s="56" t="s">
        <v>313</v>
      </c>
      <c r="I35" s="54"/>
      <c r="J35" s="54" t="s">
        <v>161</v>
      </c>
      <c r="K35" s="54" t="s">
        <v>515</v>
      </c>
      <c r="L35" s="54" t="s">
        <v>563</v>
      </c>
      <c r="M35" s="14">
        <f t="shared" si="2"/>
        <v>249.02702702702703</v>
      </c>
      <c r="N35" s="14">
        <f t="shared" si="3"/>
        <v>373.35135135135135</v>
      </c>
      <c r="O35" s="14">
        <f t="shared" si="4"/>
        <v>373.35135135135135</v>
      </c>
    </row>
    <row r="36" spans="2:15" ht="15" customHeight="1" x14ac:dyDescent="0.15">
      <c r="B36">
        <v>9</v>
      </c>
      <c r="C36" s="54" t="s">
        <v>198</v>
      </c>
      <c r="D36" s="55" t="s">
        <v>233</v>
      </c>
      <c r="E36" s="54" t="s">
        <v>234</v>
      </c>
      <c r="F36" s="56" t="s">
        <v>154</v>
      </c>
      <c r="G36" s="56" t="s">
        <v>179</v>
      </c>
      <c r="H36" s="56" t="s">
        <v>317</v>
      </c>
      <c r="I36" s="54"/>
      <c r="J36" s="54" t="s">
        <v>155</v>
      </c>
      <c r="K36" s="54" t="s">
        <v>356</v>
      </c>
      <c r="L36" s="54" t="s">
        <v>564</v>
      </c>
      <c r="M36" s="14">
        <f t="shared" si="2"/>
        <v>232</v>
      </c>
      <c r="N36" s="14">
        <f t="shared" si="3"/>
        <v>347.78947368421052</v>
      </c>
      <c r="O36" s="14">
        <f t="shared" si="4"/>
        <v>347.78947368421052</v>
      </c>
    </row>
    <row r="37" spans="2:15" ht="15" customHeight="1" x14ac:dyDescent="0.15">
      <c r="B37" s="54">
        <v>10</v>
      </c>
      <c r="C37" s="54" t="s">
        <v>172</v>
      </c>
      <c r="D37" s="55" t="s">
        <v>372</v>
      </c>
      <c r="E37" s="54" t="s">
        <v>373</v>
      </c>
      <c r="F37" s="56" t="s">
        <v>418</v>
      </c>
      <c r="G37" s="56" t="s">
        <v>349</v>
      </c>
      <c r="H37" s="56" t="s">
        <v>308</v>
      </c>
      <c r="I37" s="54"/>
      <c r="J37" s="54" t="s">
        <v>155</v>
      </c>
      <c r="K37" s="54" t="s">
        <v>305</v>
      </c>
      <c r="L37" s="54" t="s">
        <v>565</v>
      </c>
      <c r="M37" s="14">
        <f t="shared" si="2"/>
        <v>215.84615384615384</v>
      </c>
      <c r="N37" s="14">
        <f t="shared" si="3"/>
        <v>323.53846153846155</v>
      </c>
      <c r="O37" s="14">
        <f t="shared" si="4"/>
        <v>323.53846153846155</v>
      </c>
    </row>
    <row r="38" spans="2:15" ht="15" customHeight="1" x14ac:dyDescent="0.15">
      <c r="B38">
        <v>11</v>
      </c>
      <c r="C38" s="54" t="s">
        <v>173</v>
      </c>
      <c r="D38" s="55" t="s">
        <v>566</v>
      </c>
      <c r="E38" s="54" t="s">
        <v>567</v>
      </c>
      <c r="F38" s="56" t="s">
        <v>159</v>
      </c>
      <c r="G38" s="56" t="s">
        <v>179</v>
      </c>
      <c r="H38" s="56" t="s">
        <v>313</v>
      </c>
      <c r="I38" s="54"/>
      <c r="J38" s="54" t="s">
        <v>161</v>
      </c>
      <c r="K38" s="54" t="s">
        <v>227</v>
      </c>
      <c r="L38" s="54" t="s">
        <v>568</v>
      </c>
      <c r="M38" s="14">
        <f t="shared" si="2"/>
        <v>200.5</v>
      </c>
      <c r="N38" s="14">
        <f t="shared" si="3"/>
        <v>300.5</v>
      </c>
      <c r="O38" s="14">
        <f t="shared" si="4"/>
        <v>300.5</v>
      </c>
    </row>
    <row r="39" spans="2:15" ht="15" customHeight="1" x14ac:dyDescent="0.15">
      <c r="B39" s="54">
        <v>12</v>
      </c>
      <c r="C39" s="54" t="s">
        <v>199</v>
      </c>
      <c r="D39" s="55" t="s">
        <v>397</v>
      </c>
      <c r="E39" s="54" t="s">
        <v>398</v>
      </c>
      <c r="F39" s="56" t="s">
        <v>154</v>
      </c>
      <c r="G39" s="56" t="s">
        <v>179</v>
      </c>
      <c r="H39" s="56" t="s">
        <v>317</v>
      </c>
      <c r="I39" s="54"/>
      <c r="J39" s="54" t="s">
        <v>155</v>
      </c>
      <c r="K39" s="54" t="s">
        <v>394</v>
      </c>
      <c r="L39" s="54" t="s">
        <v>569</v>
      </c>
      <c r="M39" s="14">
        <f t="shared" si="2"/>
        <v>185.90243902439025</v>
      </c>
      <c r="N39" s="14">
        <f t="shared" si="3"/>
        <v>278.58536585365857</v>
      </c>
      <c r="O39" s="14">
        <f t="shared" si="4"/>
        <v>278.58536585365857</v>
      </c>
    </row>
    <row r="40" spans="2:15" ht="15" customHeight="1" x14ac:dyDescent="0.15">
      <c r="B40">
        <v>13</v>
      </c>
      <c r="C40" s="54" t="s">
        <v>174</v>
      </c>
      <c r="D40" s="55" t="s">
        <v>570</v>
      </c>
      <c r="E40" s="54" t="s">
        <v>571</v>
      </c>
      <c r="F40" s="56" t="s">
        <v>154</v>
      </c>
      <c r="G40" s="56" t="s">
        <v>179</v>
      </c>
      <c r="H40" s="56" t="s">
        <v>307</v>
      </c>
      <c r="I40" s="54"/>
      <c r="J40" s="54" t="s">
        <v>161</v>
      </c>
      <c r="K40" s="54" t="s">
        <v>572</v>
      </c>
      <c r="L40" s="54" t="s">
        <v>573</v>
      </c>
      <c r="M40" s="14">
        <f t="shared" si="2"/>
        <v>172</v>
      </c>
      <c r="N40" s="14">
        <f t="shared" si="3"/>
        <v>257.71428571428572</v>
      </c>
      <c r="O40" s="14">
        <f t="shared" si="4"/>
        <v>257.71428571428572</v>
      </c>
    </row>
    <row r="41" spans="2:15" ht="15" customHeight="1" x14ac:dyDescent="0.15">
      <c r="B41" s="54">
        <v>14</v>
      </c>
      <c r="C41" s="54" t="s">
        <v>157</v>
      </c>
      <c r="D41" s="55" t="s">
        <v>574</v>
      </c>
      <c r="E41" s="54" t="s">
        <v>575</v>
      </c>
      <c r="F41" s="56" t="s">
        <v>154</v>
      </c>
      <c r="G41" s="56" t="s">
        <v>179</v>
      </c>
      <c r="H41" s="56" t="s">
        <v>308</v>
      </c>
      <c r="I41" s="54"/>
      <c r="J41" s="54" t="s">
        <v>155</v>
      </c>
      <c r="K41" s="54" t="s">
        <v>576</v>
      </c>
      <c r="L41" s="54" t="s">
        <v>577</v>
      </c>
      <c r="M41" s="14">
        <f t="shared" si="2"/>
        <v>158.74418604651163</v>
      </c>
      <c r="N41" s="14">
        <f t="shared" si="3"/>
        <v>237.81395348837208</v>
      </c>
      <c r="O41" s="14">
        <f t="shared" si="4"/>
        <v>237.81395348837208</v>
      </c>
    </row>
    <row r="42" spans="2:15" ht="15" customHeight="1" x14ac:dyDescent="0.15">
      <c r="B42">
        <v>15</v>
      </c>
      <c r="C42" s="54" t="s">
        <v>200</v>
      </c>
      <c r="D42" s="55" t="s">
        <v>578</v>
      </c>
      <c r="E42" s="54" t="s">
        <v>579</v>
      </c>
      <c r="F42" s="56" t="s">
        <v>154</v>
      </c>
      <c r="G42" s="56" t="s">
        <v>179</v>
      </c>
      <c r="H42" s="56" t="s">
        <v>327</v>
      </c>
      <c r="I42" s="54"/>
      <c r="J42" s="54" t="s">
        <v>155</v>
      </c>
      <c r="K42" s="54" t="s">
        <v>235</v>
      </c>
      <c r="L42" s="54" t="s">
        <v>580</v>
      </c>
      <c r="M42" s="14">
        <f t="shared" si="2"/>
        <v>146.09090909090909</v>
      </c>
      <c r="N42" s="14">
        <f t="shared" si="3"/>
        <v>218.81818181818181</v>
      </c>
      <c r="O42" s="14">
        <f t="shared" si="4"/>
        <v>218.81818181818181</v>
      </c>
    </row>
    <row r="43" spans="2:15" ht="15" customHeight="1" x14ac:dyDescent="0.15">
      <c r="B43" s="54">
        <v>16</v>
      </c>
      <c r="C43" s="54" t="s">
        <v>201</v>
      </c>
      <c r="D43" s="55" t="s">
        <v>581</v>
      </c>
      <c r="E43" s="54" t="s">
        <v>582</v>
      </c>
      <c r="F43" s="56" t="s">
        <v>154</v>
      </c>
      <c r="G43" s="56" t="s">
        <v>179</v>
      </c>
      <c r="H43" s="56" t="s">
        <v>307</v>
      </c>
      <c r="I43" s="54"/>
      <c r="J43" s="54" t="s">
        <v>155</v>
      </c>
      <c r="K43" s="54" t="s">
        <v>583</v>
      </c>
      <c r="L43" s="54" t="s">
        <v>584</v>
      </c>
      <c r="M43" s="14">
        <f t="shared" si="2"/>
        <v>134</v>
      </c>
      <c r="N43" s="14">
        <f t="shared" si="3"/>
        <v>200.66666666666666</v>
      </c>
      <c r="O43" s="14">
        <f t="shared" si="4"/>
        <v>200.66666666666666</v>
      </c>
    </row>
    <row r="44" spans="2:15" ht="15" customHeight="1" x14ac:dyDescent="0.15">
      <c r="B44">
        <v>17</v>
      </c>
      <c r="C44" s="54" t="s">
        <v>158</v>
      </c>
      <c r="D44" s="55" t="s">
        <v>428</v>
      </c>
      <c r="E44" s="54" t="s">
        <v>429</v>
      </c>
      <c r="F44" s="56" t="s">
        <v>159</v>
      </c>
      <c r="G44" s="56" t="s">
        <v>179</v>
      </c>
      <c r="H44" s="56" t="s">
        <v>307</v>
      </c>
      <c r="I44" s="54"/>
      <c r="J44" s="54" t="s">
        <v>155</v>
      </c>
      <c r="K44" s="54" t="s">
        <v>585</v>
      </c>
      <c r="L44" s="54" t="s">
        <v>586</v>
      </c>
      <c r="M44" s="14">
        <f t="shared" si="2"/>
        <v>122.43478260869566</v>
      </c>
      <c r="N44" s="14">
        <f t="shared" si="3"/>
        <v>183.30434782608697</v>
      </c>
      <c r="O44" s="14">
        <f t="shared" si="4"/>
        <v>183.30434782608697</v>
      </c>
    </row>
    <row r="45" spans="2:15" ht="15" customHeight="1" x14ac:dyDescent="0.15">
      <c r="B45" s="54">
        <v>18</v>
      </c>
      <c r="C45" s="54" t="s">
        <v>160</v>
      </c>
      <c r="D45" s="55" t="s">
        <v>587</v>
      </c>
      <c r="E45" s="54" t="s">
        <v>588</v>
      </c>
      <c r="F45" s="56" t="s">
        <v>154</v>
      </c>
      <c r="G45" s="56" t="s">
        <v>179</v>
      </c>
      <c r="H45" s="56" t="s">
        <v>308</v>
      </c>
      <c r="I45" s="54"/>
      <c r="J45" s="54" t="s">
        <v>155</v>
      </c>
      <c r="K45" s="54" t="s">
        <v>589</v>
      </c>
      <c r="L45" s="54" t="s">
        <v>590</v>
      </c>
      <c r="M45" s="14">
        <f t="shared" si="2"/>
        <v>111.36170212765958</v>
      </c>
      <c r="N45" s="14">
        <f t="shared" si="3"/>
        <v>166.68085106382981</v>
      </c>
      <c r="O45" s="14">
        <f t="shared" si="4"/>
        <v>166.68085106382981</v>
      </c>
    </row>
    <row r="46" spans="2:15" ht="15" customHeight="1" x14ac:dyDescent="0.15">
      <c r="B46">
        <v>19</v>
      </c>
      <c r="C46" s="54" t="s">
        <v>196</v>
      </c>
      <c r="D46" s="55" t="s">
        <v>591</v>
      </c>
      <c r="E46" s="54" t="s">
        <v>592</v>
      </c>
      <c r="F46" s="56" t="s">
        <v>159</v>
      </c>
      <c r="G46" s="56" t="s">
        <v>179</v>
      </c>
      <c r="H46" s="56" t="s">
        <v>317</v>
      </c>
      <c r="I46" s="54"/>
      <c r="J46" s="54" t="s">
        <v>155</v>
      </c>
      <c r="K46" s="54" t="s">
        <v>593</v>
      </c>
      <c r="L46" s="54" t="s">
        <v>594</v>
      </c>
      <c r="M46" s="14">
        <f t="shared" si="2"/>
        <v>100.75</v>
      </c>
      <c r="N46" s="14">
        <f t="shared" si="3"/>
        <v>150.75</v>
      </c>
      <c r="O46" s="14">
        <f t="shared" si="4"/>
        <v>150.75</v>
      </c>
    </row>
    <row r="47" spans="2:15" ht="15" customHeight="1" x14ac:dyDescent="0.15">
      <c r="B47" s="54">
        <v>20</v>
      </c>
      <c r="C47" s="54" t="s">
        <v>202</v>
      </c>
      <c r="D47" s="55" t="s">
        <v>595</v>
      </c>
      <c r="E47" s="54" t="s">
        <v>596</v>
      </c>
      <c r="F47" s="56" t="s">
        <v>154</v>
      </c>
      <c r="G47" s="56" t="s">
        <v>179</v>
      </c>
      <c r="H47" s="56" t="s">
        <v>317</v>
      </c>
      <c r="I47" s="54"/>
      <c r="J47" s="54" t="s">
        <v>155</v>
      </c>
      <c r="K47" s="54" t="s">
        <v>597</v>
      </c>
      <c r="L47" s="54" t="s">
        <v>598</v>
      </c>
      <c r="M47" s="14">
        <f t="shared" si="2"/>
        <v>90.571428571428569</v>
      </c>
      <c r="N47" s="14">
        <f t="shared" si="3"/>
        <v>135.46938775510205</v>
      </c>
      <c r="O47" s="14">
        <f t="shared" si="4"/>
        <v>135.46938775510205</v>
      </c>
    </row>
    <row r="48" spans="2:15" ht="15" customHeight="1" x14ac:dyDescent="0.15">
      <c r="B48">
        <v>21</v>
      </c>
      <c r="C48" s="54" t="s">
        <v>162</v>
      </c>
      <c r="D48" s="55" t="s">
        <v>341</v>
      </c>
      <c r="E48" s="54" t="s">
        <v>342</v>
      </c>
      <c r="F48" s="56" t="s">
        <v>154</v>
      </c>
      <c r="G48" s="56" t="s">
        <v>179</v>
      </c>
      <c r="H48" s="56" t="s">
        <v>317</v>
      </c>
      <c r="I48" s="54"/>
      <c r="J48" s="54" t="s">
        <v>161</v>
      </c>
      <c r="K48" s="54" t="s">
        <v>378</v>
      </c>
      <c r="L48" s="54" t="s">
        <v>599</v>
      </c>
      <c r="M48" s="14">
        <f t="shared" si="2"/>
        <v>80.800000000000011</v>
      </c>
      <c r="N48" s="14">
        <f t="shared" si="3"/>
        <v>120.80000000000001</v>
      </c>
      <c r="O48" s="14">
        <f t="shared" si="4"/>
        <v>120.80000000000001</v>
      </c>
    </row>
    <row r="49" spans="2:15" ht="15" customHeight="1" x14ac:dyDescent="0.15">
      <c r="B49" s="54">
        <v>22</v>
      </c>
      <c r="C49" s="54" t="s">
        <v>203</v>
      </c>
      <c r="D49" s="55" t="s">
        <v>600</v>
      </c>
      <c r="E49" s="54" t="s">
        <v>601</v>
      </c>
      <c r="F49" s="56" t="s">
        <v>154</v>
      </c>
      <c r="G49" s="56" t="s">
        <v>179</v>
      </c>
      <c r="H49" s="56" t="s">
        <v>329</v>
      </c>
      <c r="I49" s="54"/>
      <c r="J49" s="54" t="s">
        <v>155</v>
      </c>
      <c r="K49" s="54" t="s">
        <v>378</v>
      </c>
      <c r="L49" s="54" t="s">
        <v>602</v>
      </c>
      <c r="M49" s="14">
        <f t="shared" si="2"/>
        <v>71.411764705882362</v>
      </c>
      <c r="N49" s="14">
        <f t="shared" si="3"/>
        <v>106.70588235294119</v>
      </c>
      <c r="O49" s="14">
        <f t="shared" si="4"/>
        <v>106.70588235294119</v>
      </c>
    </row>
    <row r="50" spans="2:15" ht="15" customHeight="1" x14ac:dyDescent="0.15">
      <c r="B50">
        <v>23</v>
      </c>
      <c r="C50" s="54" t="s">
        <v>335</v>
      </c>
      <c r="D50" s="55" t="s">
        <v>603</v>
      </c>
      <c r="E50" s="54" t="s">
        <v>604</v>
      </c>
      <c r="F50" s="56" t="s">
        <v>154</v>
      </c>
      <c r="G50" s="56" t="s">
        <v>179</v>
      </c>
      <c r="H50" s="56" t="s">
        <v>317</v>
      </c>
      <c r="I50" s="54"/>
      <c r="J50" s="54" t="s">
        <v>161</v>
      </c>
      <c r="K50" s="54" t="s">
        <v>605</v>
      </c>
      <c r="L50" s="54" t="s">
        <v>606</v>
      </c>
      <c r="M50" s="14">
        <f t="shared" si="2"/>
        <v>62.384615384615387</v>
      </c>
      <c r="N50" s="14">
        <f t="shared" si="3"/>
        <v>93.15384615384616</v>
      </c>
      <c r="O50" s="14">
        <f t="shared" si="4"/>
        <v>93.15384615384616</v>
      </c>
    </row>
    <row r="51" spans="2:15" ht="15" customHeight="1" x14ac:dyDescent="0.15">
      <c r="B51" s="54">
        <v>24</v>
      </c>
      <c r="C51" s="54" t="s">
        <v>336</v>
      </c>
      <c r="D51" s="55" t="s">
        <v>430</v>
      </c>
      <c r="E51" s="54" t="s">
        <v>431</v>
      </c>
      <c r="F51" s="56" t="s">
        <v>159</v>
      </c>
      <c r="G51" s="56" t="s">
        <v>179</v>
      </c>
      <c r="H51" s="56" t="s">
        <v>317</v>
      </c>
      <c r="I51" s="54"/>
      <c r="J51" s="54" t="s">
        <v>155</v>
      </c>
      <c r="K51" s="54" t="s">
        <v>607</v>
      </c>
      <c r="L51" s="54" t="s">
        <v>608</v>
      </c>
      <c r="M51" s="14">
        <f t="shared" si="2"/>
        <v>53.698113207547166</v>
      </c>
      <c r="N51" s="14">
        <f t="shared" si="3"/>
        <v>80.113207547169807</v>
      </c>
      <c r="O51" s="14">
        <f t="shared" si="4"/>
        <v>80.113207547169807</v>
      </c>
    </row>
    <row r="52" spans="2:15" ht="15" customHeight="1" x14ac:dyDescent="0.15">
      <c r="B52">
        <v>25</v>
      </c>
      <c r="C52" s="54" t="s">
        <v>395</v>
      </c>
      <c r="D52" s="55" t="s">
        <v>609</v>
      </c>
      <c r="E52" s="54" t="s">
        <v>610</v>
      </c>
      <c r="F52" s="56" t="s">
        <v>154</v>
      </c>
      <c r="G52" s="56" t="s">
        <v>179</v>
      </c>
      <c r="H52" s="56" t="s">
        <v>327</v>
      </c>
      <c r="I52" s="54"/>
      <c r="J52" s="54" t="s">
        <v>155</v>
      </c>
      <c r="K52" s="54" t="s">
        <v>607</v>
      </c>
      <c r="L52" s="54" t="s">
        <v>611</v>
      </c>
      <c r="M52" s="14">
        <f t="shared" si="2"/>
        <v>45.333333333333329</v>
      </c>
      <c r="N52" s="14">
        <f t="shared" si="3"/>
        <v>67.555555555555557</v>
      </c>
      <c r="O52" s="14">
        <f t="shared" si="4"/>
        <v>67.555555555555557</v>
      </c>
    </row>
    <row r="53" spans="2:15" ht="15" customHeight="1" x14ac:dyDescent="0.15">
      <c r="B53" s="54">
        <v>26</v>
      </c>
      <c r="C53" s="54" t="s">
        <v>396</v>
      </c>
      <c r="D53" s="55" t="s">
        <v>612</v>
      </c>
      <c r="E53" s="54" t="s">
        <v>613</v>
      </c>
      <c r="F53" s="56" t="s">
        <v>614</v>
      </c>
      <c r="G53" s="56" t="s">
        <v>353</v>
      </c>
      <c r="H53" s="56" t="s">
        <v>315</v>
      </c>
      <c r="I53" s="54"/>
      <c r="J53" s="54" t="s">
        <v>161</v>
      </c>
      <c r="K53" s="54" t="s">
        <v>615</v>
      </c>
      <c r="L53" s="54" t="s">
        <v>616</v>
      </c>
      <c r="M53" s="14">
        <f t="shared" si="2"/>
        <v>37.272727272727273</v>
      </c>
      <c r="N53" s="14">
        <f t="shared" si="3"/>
        <v>55.454545454545453</v>
      </c>
      <c r="O53" s="14">
        <f t="shared" si="4"/>
        <v>55.454545454545453</v>
      </c>
    </row>
    <row r="54" spans="2:15" ht="15" customHeight="1" x14ac:dyDescent="0.15">
      <c r="B54">
        <v>27</v>
      </c>
      <c r="C54" s="54" t="s">
        <v>617</v>
      </c>
      <c r="D54" s="55" t="s">
        <v>618</v>
      </c>
      <c r="E54" s="54" t="s">
        <v>619</v>
      </c>
      <c r="F54" s="56" t="s">
        <v>620</v>
      </c>
      <c r="G54" s="56" t="s">
        <v>621</v>
      </c>
      <c r="H54" s="56" t="s">
        <v>317</v>
      </c>
      <c r="I54" s="54"/>
      <c r="J54" s="54" t="s">
        <v>161</v>
      </c>
      <c r="K54" s="54" t="s">
        <v>622</v>
      </c>
      <c r="L54" s="54" t="s">
        <v>623</v>
      </c>
      <c r="M54" s="14">
        <f t="shared" si="2"/>
        <v>29.5</v>
      </c>
      <c r="N54" s="14">
        <f t="shared" si="3"/>
        <v>43.785714285714285</v>
      </c>
      <c r="O54" s="14">
        <f t="shared" si="4"/>
        <v>43.785714285714285</v>
      </c>
    </row>
    <row r="55" spans="2:15" ht="15" customHeight="1" x14ac:dyDescent="0.15">
      <c r="B55" s="54">
        <v>28</v>
      </c>
      <c r="C55" s="54" t="s">
        <v>399</v>
      </c>
      <c r="D55" s="55" t="s">
        <v>624</v>
      </c>
      <c r="E55" s="54" t="s">
        <v>625</v>
      </c>
      <c r="F55" s="56" t="s">
        <v>154</v>
      </c>
      <c r="G55" s="56" t="s">
        <v>179</v>
      </c>
      <c r="H55" s="56" t="s">
        <v>329</v>
      </c>
      <c r="I55" s="54"/>
      <c r="J55" s="54" t="s">
        <v>155</v>
      </c>
      <c r="K55" s="54" t="s">
        <v>626</v>
      </c>
      <c r="L55" s="54" t="s">
        <v>627</v>
      </c>
      <c r="M55" s="14">
        <f t="shared" si="2"/>
        <v>22</v>
      </c>
      <c r="N55" s="14">
        <f t="shared" si="3"/>
        <v>32.526315789473685</v>
      </c>
      <c r="O55" s="14">
        <f t="shared" si="4"/>
        <v>32.526315789473685</v>
      </c>
    </row>
    <row r="56" spans="2:15" ht="15" customHeight="1" x14ac:dyDescent="0.15">
      <c r="B56">
        <v>29</v>
      </c>
      <c r="C56" s="54" t="s">
        <v>354</v>
      </c>
      <c r="D56" s="55" t="s">
        <v>628</v>
      </c>
      <c r="E56" s="54" t="s">
        <v>629</v>
      </c>
      <c r="F56" s="56" t="s">
        <v>154</v>
      </c>
      <c r="G56" s="56" t="s">
        <v>179</v>
      </c>
      <c r="H56" s="56" t="s">
        <v>313</v>
      </c>
      <c r="I56" s="54"/>
      <c r="J56" s="54" t="s">
        <v>161</v>
      </c>
      <c r="K56" s="54" t="s">
        <v>630</v>
      </c>
      <c r="L56" s="54" t="s">
        <v>631</v>
      </c>
      <c r="M56" s="14">
        <f t="shared" si="2"/>
        <v>14.758620689655173</v>
      </c>
      <c r="N56" s="14">
        <f t="shared" si="3"/>
        <v>21.655172413793103</v>
      </c>
      <c r="O56" s="14">
        <f t="shared" si="4"/>
        <v>21.655172413793103</v>
      </c>
    </row>
    <row r="57" spans="2:15" ht="15" customHeight="1" x14ac:dyDescent="0.15">
      <c r="B57" s="54">
        <v>30</v>
      </c>
      <c r="C57" s="54" t="s">
        <v>400</v>
      </c>
      <c r="D57" s="55" t="s">
        <v>632</v>
      </c>
      <c r="E57" s="54" t="s">
        <v>633</v>
      </c>
      <c r="F57" s="56" t="s">
        <v>154</v>
      </c>
      <c r="G57" s="56" t="s">
        <v>179</v>
      </c>
      <c r="H57" s="56" t="s">
        <v>308</v>
      </c>
      <c r="I57" s="54"/>
      <c r="J57" s="54" t="s">
        <v>155</v>
      </c>
      <c r="K57" s="54" t="s">
        <v>634</v>
      </c>
      <c r="L57" s="54" t="s">
        <v>635</v>
      </c>
      <c r="M57" s="14">
        <f t="shared" si="2"/>
        <v>7.7627118644067794</v>
      </c>
      <c r="N57" s="14">
        <f t="shared" si="3"/>
        <v>11.152542372881356</v>
      </c>
      <c r="O57" s="14">
        <f t="shared" si="4"/>
        <v>11.152542372881356</v>
      </c>
    </row>
    <row r="58" spans="2:15" ht="15" customHeight="1" x14ac:dyDescent="0.15">
      <c r="B58">
        <v>31</v>
      </c>
      <c r="C58" s="54" t="s">
        <v>392</v>
      </c>
      <c r="D58" s="55" t="s">
        <v>636</v>
      </c>
      <c r="E58" s="54" t="s">
        <v>637</v>
      </c>
      <c r="F58" s="56" t="s">
        <v>154</v>
      </c>
      <c r="G58" s="56" t="s">
        <v>179</v>
      </c>
      <c r="H58" s="56" t="s">
        <v>307</v>
      </c>
      <c r="I58" s="54"/>
      <c r="J58" s="54" t="s">
        <v>155</v>
      </c>
      <c r="K58" s="54" t="s">
        <v>638</v>
      </c>
      <c r="L58" s="54" t="s">
        <v>639</v>
      </c>
      <c r="M58" s="14">
        <f t="shared" si="2"/>
        <v>1</v>
      </c>
      <c r="N58" s="14">
        <f t="shared" si="3"/>
        <v>1</v>
      </c>
      <c r="O58" s="14">
        <f t="shared" si="4"/>
        <v>1</v>
      </c>
    </row>
    <row r="59" spans="2:15" ht="15" customHeight="1" x14ac:dyDescent="0.15">
      <c r="B59" s="54">
        <v>32</v>
      </c>
      <c r="C59" s="54" t="s">
        <v>409</v>
      </c>
      <c r="D59" s="55" t="s">
        <v>640</v>
      </c>
      <c r="E59" s="54" t="s">
        <v>641</v>
      </c>
      <c r="F59" s="56" t="s">
        <v>154</v>
      </c>
      <c r="G59" s="56" t="s">
        <v>179</v>
      </c>
      <c r="H59" s="56" t="s">
        <v>329</v>
      </c>
      <c r="I59" s="54"/>
      <c r="J59" s="54" t="s">
        <v>155</v>
      </c>
      <c r="K59" s="54" t="s">
        <v>642</v>
      </c>
      <c r="L59" s="54" t="s">
        <v>643</v>
      </c>
      <c r="M59" s="54" t="s">
        <v>491</v>
      </c>
      <c r="O59" s="14"/>
    </row>
    <row r="60" spans="2:15" ht="15" customHeight="1" x14ac:dyDescent="0.15">
      <c r="B60">
        <v>33</v>
      </c>
      <c r="C60" s="54" t="s">
        <v>409</v>
      </c>
      <c r="D60" s="55" t="s">
        <v>407</v>
      </c>
      <c r="E60" s="54" t="s">
        <v>408</v>
      </c>
      <c r="F60" s="56" t="s">
        <v>154</v>
      </c>
      <c r="G60" s="56" t="s">
        <v>179</v>
      </c>
      <c r="H60" s="56" t="s">
        <v>317</v>
      </c>
      <c r="I60" s="54"/>
      <c r="J60" s="54" t="s">
        <v>155</v>
      </c>
      <c r="K60" s="54" t="s">
        <v>642</v>
      </c>
      <c r="L60" s="54" t="s">
        <v>643</v>
      </c>
      <c r="M60" s="54" t="s">
        <v>491</v>
      </c>
      <c r="O60" s="14"/>
    </row>
    <row r="62" spans="2:15" ht="14" x14ac:dyDescent="0.15">
      <c r="B62">
        <v>1</v>
      </c>
      <c r="E62" s="54" t="s">
        <v>663</v>
      </c>
      <c r="I62" s="14">
        <f t="shared" ref="I62:I74" si="5">1+399*((13-B62)/(13+B62-2))</f>
        <v>400</v>
      </c>
      <c r="N62" s="14">
        <f>1+599*((13-B62)/(13+B62-2))</f>
        <v>600</v>
      </c>
    </row>
    <row r="63" spans="2:15" ht="14" x14ac:dyDescent="0.15">
      <c r="B63">
        <v>2</v>
      </c>
      <c r="E63" s="54" t="s">
        <v>664</v>
      </c>
      <c r="I63" s="14">
        <f t="shared" si="5"/>
        <v>338.61538461538458</v>
      </c>
      <c r="N63" s="14">
        <f t="shared" ref="N63:N74" si="6">1+599*((13-B63)/(13+B63-2))</f>
        <v>507.84615384615387</v>
      </c>
    </row>
    <row r="64" spans="2:15" ht="14" x14ac:dyDescent="0.15">
      <c r="B64">
        <v>3</v>
      </c>
      <c r="E64" s="54" t="s">
        <v>662</v>
      </c>
      <c r="I64" s="14">
        <f t="shared" si="5"/>
        <v>286</v>
      </c>
      <c r="N64" s="14">
        <f t="shared" si="6"/>
        <v>428.85714285714289</v>
      </c>
    </row>
    <row r="65" spans="2:14" ht="14" x14ac:dyDescent="0.15">
      <c r="B65">
        <v>4</v>
      </c>
      <c r="E65" s="54" t="s">
        <v>665</v>
      </c>
      <c r="I65" s="14">
        <f t="shared" si="5"/>
        <v>240.39999999999998</v>
      </c>
      <c r="N65" s="14">
        <f t="shared" si="6"/>
        <v>360.4</v>
      </c>
    </row>
    <row r="66" spans="2:14" ht="14" x14ac:dyDescent="0.15">
      <c r="B66">
        <v>5</v>
      </c>
      <c r="E66" s="54" t="s">
        <v>666</v>
      </c>
      <c r="I66" s="14">
        <f t="shared" si="5"/>
        <v>200.5</v>
      </c>
      <c r="N66" s="14">
        <f t="shared" si="6"/>
        <v>300.5</v>
      </c>
    </row>
    <row r="67" spans="2:14" ht="14" x14ac:dyDescent="0.15">
      <c r="B67">
        <v>6</v>
      </c>
      <c r="E67" s="54" t="s">
        <v>667</v>
      </c>
      <c r="F67" t="s">
        <v>668</v>
      </c>
      <c r="G67">
        <v>61</v>
      </c>
      <c r="I67" s="14">
        <f t="shared" si="5"/>
        <v>165.29411764705881</v>
      </c>
      <c r="N67" s="14">
        <f t="shared" si="6"/>
        <v>247.64705882352939</v>
      </c>
    </row>
    <row r="68" spans="2:14" ht="14" x14ac:dyDescent="0.15">
      <c r="B68">
        <v>7</v>
      </c>
      <c r="E68" s="54" t="s">
        <v>674</v>
      </c>
      <c r="G68">
        <v>64</v>
      </c>
      <c r="I68" s="14">
        <f t="shared" si="5"/>
        <v>134</v>
      </c>
      <c r="N68" s="14">
        <f t="shared" si="6"/>
        <v>200.66666666666666</v>
      </c>
    </row>
    <row r="69" spans="2:14" ht="14" x14ac:dyDescent="0.15">
      <c r="B69">
        <v>8</v>
      </c>
      <c r="E69" s="54" t="s">
        <v>671</v>
      </c>
      <c r="G69">
        <v>64</v>
      </c>
      <c r="I69" s="14">
        <f t="shared" si="5"/>
        <v>106</v>
      </c>
      <c r="N69" s="14">
        <f t="shared" si="6"/>
        <v>158.63157894736841</v>
      </c>
    </row>
    <row r="70" spans="2:14" ht="14" x14ac:dyDescent="0.15">
      <c r="B70">
        <v>9</v>
      </c>
      <c r="E70" s="54" t="s">
        <v>672</v>
      </c>
      <c r="G70">
        <v>57</v>
      </c>
      <c r="I70" s="14">
        <f t="shared" si="5"/>
        <v>80.800000000000011</v>
      </c>
      <c r="N70" s="14">
        <f t="shared" si="6"/>
        <v>120.80000000000001</v>
      </c>
    </row>
    <row r="71" spans="2:14" ht="14" x14ac:dyDescent="0.15">
      <c r="B71">
        <v>10</v>
      </c>
      <c r="E71" s="54" t="s">
        <v>670</v>
      </c>
      <c r="F71" t="s">
        <v>669</v>
      </c>
      <c r="G71">
        <v>57</v>
      </c>
      <c r="I71" s="14">
        <f t="shared" si="5"/>
        <v>58</v>
      </c>
      <c r="N71" s="14">
        <f t="shared" si="6"/>
        <v>86.571428571428569</v>
      </c>
    </row>
    <row r="72" spans="2:14" ht="14" x14ac:dyDescent="0.15">
      <c r="B72">
        <v>11</v>
      </c>
      <c r="E72" s="54" t="s">
        <v>677</v>
      </c>
      <c r="I72" s="14">
        <f t="shared" si="5"/>
        <v>37.272727272727273</v>
      </c>
      <c r="N72" s="14">
        <f t="shared" si="6"/>
        <v>55.454545454545453</v>
      </c>
    </row>
    <row r="73" spans="2:14" ht="14" x14ac:dyDescent="0.15">
      <c r="B73">
        <v>12</v>
      </c>
      <c r="E73" s="54" t="s">
        <v>673</v>
      </c>
      <c r="G73">
        <v>49</v>
      </c>
      <c r="I73" s="14">
        <f t="shared" si="5"/>
        <v>18.34782608695652</v>
      </c>
      <c r="N73" s="14">
        <f t="shared" si="6"/>
        <v>27.043478260869563</v>
      </c>
    </row>
    <row r="74" spans="2:14" ht="14" x14ac:dyDescent="0.15">
      <c r="B74">
        <v>13</v>
      </c>
      <c r="E74" s="54" t="s">
        <v>675</v>
      </c>
      <c r="F74" t="s">
        <v>676</v>
      </c>
      <c r="G74">
        <v>99</v>
      </c>
      <c r="I74" s="14">
        <f t="shared" si="5"/>
        <v>1</v>
      </c>
      <c r="N74" s="14">
        <f t="shared" si="6"/>
        <v>1</v>
      </c>
    </row>
  </sheetData>
  <sortState xmlns:xlrd2="http://schemas.microsoft.com/office/spreadsheetml/2017/richdata2" ref="B62:I74">
    <sortCondition ref="B62"/>
  </sortState>
  <hyperlinks>
    <hyperlink ref="D2" r:id="rId1" display="https://www.ffvoile.fr/ffv/sportif/cif/cif_detail.aspx?NoLicence=0055170U&amp;AnneeSportive=" xr:uid="{00000000-0004-0000-0300-000000000000}"/>
    <hyperlink ref="D3" r:id="rId2" display="https://www.ffvoile.fr/ffv/sportif/cif/cif_detail.aspx?NoLicence=1263098C&amp;AnneeSportive=" xr:uid="{00000000-0004-0000-0300-000001000000}"/>
    <hyperlink ref="D4" r:id="rId3" display="https://www.ffvoile.fr/ffv/sportif/cif/cif_detail.aspx?NoLicence=0347602L&amp;AnneeSportive=" xr:uid="{00000000-0004-0000-0300-000002000000}"/>
    <hyperlink ref="D5" r:id="rId4" display="https://www.ffvoile.fr/ffv/sportif/cif/cif_detail.aspx?NoLicence=1193698L&amp;AnneeSportive=" xr:uid="{00000000-0004-0000-0300-000003000000}"/>
    <hyperlink ref="D6" r:id="rId5" display="https://www.ffvoile.fr/ffv/sportif/cif/cif_detail.aspx?NoLicence=1410959Z&amp;AnneeSportive=" xr:uid="{00000000-0004-0000-0300-000004000000}"/>
    <hyperlink ref="D7" r:id="rId6" display="https://www.ffvoile.fr/ffv/sportif/cif/cif_detail.aspx?NoLicence=1037225T&amp;AnneeSportive=" xr:uid="{00000000-0004-0000-0300-000005000000}"/>
    <hyperlink ref="D8" r:id="rId7" display="https://www.ffvoile.fr/ffv/sportif/cif/cif_detail.aspx?NoLicence=0187215R&amp;AnneeSportive=" xr:uid="{00000000-0004-0000-0300-000006000000}"/>
    <hyperlink ref="D9" r:id="rId8" display="https://www.ffvoile.fr/ffv/sportif/cif/cif_detail.aspx?NoLicence=1390430Q&amp;AnneeSportive=" xr:uid="{00000000-0004-0000-0300-000007000000}"/>
    <hyperlink ref="D10" r:id="rId9" display="https://www.ffvoile.fr/ffv/sportif/cif/cif_detail.aspx?NoLicence=0000057K&amp;AnneeSportive=" xr:uid="{00000000-0004-0000-0300-000008000000}"/>
    <hyperlink ref="D11" r:id="rId10" display="https://www.ffvoile.fr/ffv/sportif/cif/cif_detail.aspx?NoLicence=0022249B&amp;AnneeSportive=" xr:uid="{00000000-0004-0000-0300-000009000000}"/>
    <hyperlink ref="D12" r:id="rId11" display="https://www.ffvoile.fr/ffv/sportif/cif/cif_detail.aspx?NoLicence=1352450C&amp;AnneeSportive=" xr:uid="{00000000-0004-0000-0300-00000A000000}"/>
    <hyperlink ref="D13" r:id="rId12" display="https://www.ffvoile.fr/ffv/sportif/cif/cif_detail.aspx?NoLicence=1383975R&amp;AnneeSportive=" xr:uid="{00000000-0004-0000-0300-00000B000000}"/>
    <hyperlink ref="D14" r:id="rId13" display="https://www.ffvoile.fr/ffv/sportif/cif/cif_detail.aspx?NoLicence=1368020W&amp;AnneeSportive=" xr:uid="{00000000-0004-0000-0300-00000C000000}"/>
    <hyperlink ref="D15" r:id="rId14" display="https://www.ffvoile.fr/ffv/sportif/cif/cif_detail.aspx?NoLicence=1357492E&amp;AnneeSportive=" xr:uid="{00000000-0004-0000-0300-00000D000000}"/>
    <hyperlink ref="D16" r:id="rId15" display="https://www.ffvoile.fr/ffv/sportif/cif/cif_detail.aspx?NoLicence=1374237X&amp;AnneeSportive=" xr:uid="{00000000-0004-0000-0300-00000E000000}"/>
    <hyperlink ref="D17" r:id="rId16" display="https://www.ffvoile.fr/ffv/sportif/cif/cif_detail.aspx?NoLicence=1485499V&amp;AnneeSportive=" xr:uid="{00000000-0004-0000-0300-00000F000000}"/>
    <hyperlink ref="D18" r:id="rId17" display="https://www.ffvoile.fr/ffv/sportif/cif/cif_detail.aspx?NoLicence=1439078Q&amp;AnneeSportive=" xr:uid="{00000000-0004-0000-0300-000010000000}"/>
    <hyperlink ref="D19" r:id="rId18" display="https://www.ffvoile.fr/ffv/sportif/cif/cif_detail.aspx?NoLicence=1425053F&amp;AnneeSportive=" xr:uid="{00000000-0004-0000-0300-000011000000}"/>
    <hyperlink ref="D20" r:id="rId19" display="https://www.ffvoile.fr/ffv/sportif/cif/cif_detail.aspx?NoLicence=1439013X&amp;AnneeSportive=" xr:uid="{00000000-0004-0000-0300-000012000000}"/>
    <hyperlink ref="D21" r:id="rId20" display="https://www.ffvoile.fr/ffv/sportif/cif/cif_detail.aspx?NoLicence=1482878Q&amp;AnneeSportive=" xr:uid="{00000000-0004-0000-0300-000013000000}"/>
    <hyperlink ref="D22" r:id="rId21" display="https://www.ffvoile.fr/ffv/sportif/cif/cif_detail.aspx?NoLicence=1425776J&amp;AnneeSportive=" xr:uid="{00000000-0004-0000-0300-000014000000}"/>
    <hyperlink ref="D23" r:id="rId22" display="https://www.ffvoile.fr/ffv/sportif/cif/cif_detail.aspx?NoLicence=1334115D&amp;AnneeSportive=" xr:uid="{00000000-0004-0000-0300-000015000000}"/>
    <hyperlink ref="D28" r:id="rId23" display="https://www.ffvoile.fr/ffv/sportif/cif/cif_detail.aspx?NoLicence=0544990Y&amp;AnneeSportive=" xr:uid="{00000000-0004-0000-0300-000016000000}"/>
    <hyperlink ref="D29" r:id="rId24" display="https://www.ffvoile.fr/ffv/sportif/cif/cif_detail.aspx?NoLicence=0667114L&amp;AnneeSportive=" xr:uid="{00000000-0004-0000-0300-000017000000}"/>
    <hyperlink ref="D30" r:id="rId25" display="https://www.ffvoile.fr/ffv/sportif/cif/cif_detail.aspx?NoLicence=0460614G&amp;AnneeSportive=" xr:uid="{00000000-0004-0000-0300-000018000000}"/>
    <hyperlink ref="D31" r:id="rId26" display="https://www.ffvoile.fr/ffv/sportif/cif/cif_detail.aspx?NoLicence=0077619D&amp;AnneeSportive=" xr:uid="{00000000-0004-0000-0300-000019000000}"/>
    <hyperlink ref="D32" r:id="rId27" display="https://www.ffvoile.fr/ffv/sportif/cif/cif_detail.aspx?NoLicence=0567257T&amp;AnneeSportive=" xr:uid="{00000000-0004-0000-0300-00001A000000}"/>
    <hyperlink ref="D33" r:id="rId28" display="https://www.ffvoile.fr/ffv/sportif/cif/cif_detail.aspx?NoLicence=0222002C&amp;AnneeSportive=" xr:uid="{00000000-0004-0000-0300-00001B000000}"/>
    <hyperlink ref="D34" r:id="rId29" display="https://www.ffvoile.fr/ffv/sportif/cif/cif_detail.aspx?NoLicence=1031819M&amp;AnneeSportive=" xr:uid="{00000000-0004-0000-0300-00001C000000}"/>
    <hyperlink ref="D35" r:id="rId30" display="https://www.ffvoile.fr/ffv/sportif/cif/cif_detail.aspx?NoLicence=0344257B&amp;AnneeSportive=" xr:uid="{00000000-0004-0000-0300-00001D000000}"/>
    <hyperlink ref="D36" r:id="rId31" display="https://www.ffvoile.fr/ffv/sportif/cif/cif_detail.aspx?NoLicence=1369354L&amp;AnneeSportive=" xr:uid="{00000000-0004-0000-0300-00001E000000}"/>
    <hyperlink ref="D37" r:id="rId32" display="https://www.ffvoile.fr/ffv/sportif/cif/cif_detail.aspx?NoLicence=0947156W&amp;AnneeSportive=" xr:uid="{00000000-0004-0000-0300-00001F000000}"/>
    <hyperlink ref="D38" r:id="rId33" display="https://www.ffvoile.fr/ffv/sportif/cif/cif_detail.aspx?NoLicence=0425653P&amp;AnneeSportive=" xr:uid="{00000000-0004-0000-0300-000020000000}"/>
    <hyperlink ref="D39" r:id="rId34" display="https://www.ffvoile.fr/ffv/sportif/cif/cif_detail.aspx?NoLicence=1365353T&amp;AnneeSportive=" xr:uid="{00000000-0004-0000-0300-000021000000}"/>
    <hyperlink ref="D40" r:id="rId35" display="https://www.ffvoile.fr/ffv/sportif/cif/cif_detail.aspx?NoLicence=0205609B&amp;AnneeSportive=" xr:uid="{00000000-0004-0000-0300-000022000000}"/>
    <hyperlink ref="D41" r:id="rId36" display="https://www.ffvoile.fr/ffv/sportif/cif/cif_detail.aspx?NoLicence=0001109F&amp;AnneeSportive=" xr:uid="{00000000-0004-0000-0300-000023000000}"/>
    <hyperlink ref="D42" r:id="rId37" display="https://www.ffvoile.fr/ffv/sportif/cif/cif_detail.aspx?NoLicence=1446698C&amp;AnneeSportive=" xr:uid="{00000000-0004-0000-0300-000024000000}"/>
    <hyperlink ref="D43" r:id="rId38" display="https://www.ffvoile.fr/ffv/sportif/cif/cif_detail.aspx?NoLicence=0008528J&amp;AnneeSportive=" xr:uid="{00000000-0004-0000-0300-000025000000}"/>
    <hyperlink ref="D44" r:id="rId39" display="https://www.ffvoile.fr/ffv/sportif/cif/cif_detail.aspx?NoLicence=0987930U&amp;AnneeSportive=" xr:uid="{00000000-0004-0000-0300-000026000000}"/>
    <hyperlink ref="D45" r:id="rId40" display="https://www.ffvoile.fr/ffv/sportif/cif/cif_detail.aspx?NoLicence=1151580N&amp;AnneeSportive=" xr:uid="{00000000-0004-0000-0300-000027000000}"/>
    <hyperlink ref="D46" r:id="rId41" display="https://www.ffvoile.fr/ffv/sportif/cif/cif_detail.aspx?NoLicence=1397915M&amp;AnneeSportive=" xr:uid="{00000000-0004-0000-0300-000028000000}"/>
    <hyperlink ref="D47" r:id="rId42" display="https://www.ffvoile.fr/ffv/sportif/cif/cif_detail.aspx?NoLicence=1405677X&amp;AnneeSportive=" xr:uid="{00000000-0004-0000-0300-000029000000}"/>
    <hyperlink ref="D48" r:id="rId43" display="https://www.ffvoile.fr/ffv/sportif/cif/cif_detail.aspx?NoLicence=1429141P&amp;AnneeSportive=" xr:uid="{00000000-0004-0000-0300-00002A000000}"/>
    <hyperlink ref="D49" r:id="rId44" display="https://www.ffvoile.fr/ffv/sportif/cif/cif_detail.aspx?NoLicence=1255068N&amp;AnneeSportive=" xr:uid="{00000000-0004-0000-0300-00002B000000}"/>
    <hyperlink ref="D50" r:id="rId45" display="https://www.ffvoile.fr/ffv/sportif/cif/cif_detail.aspx?NoLicence=1368883V&amp;AnneeSportive=" xr:uid="{00000000-0004-0000-0300-00002C000000}"/>
    <hyperlink ref="D51" r:id="rId46" display="https://www.ffvoile.fr/ffv/sportif/cif/cif_detail.aspx?NoLicence=1424713B&amp;AnneeSportive=" xr:uid="{00000000-0004-0000-0300-00002D000000}"/>
    <hyperlink ref="D52" r:id="rId47" display="https://www.ffvoile.fr/ffv/sportif/cif/cif_detail.aspx?NoLicence=1398217B&amp;AnneeSportive=" xr:uid="{00000000-0004-0000-0300-00002E000000}"/>
    <hyperlink ref="D53" r:id="rId48" display="https://www.ffvoile.fr/ffv/sportif/cif/cif_detail.aspx?NoLicence=1111399H&amp;AnneeSportive=" xr:uid="{00000000-0004-0000-0300-00002F000000}"/>
    <hyperlink ref="D54" r:id="rId49" display="https://www.ffvoile.fr/ffv/sportif/cif/cif_detail.aspx?NoLicence=1370404E&amp;AnneeSportive=" xr:uid="{00000000-0004-0000-0300-000030000000}"/>
    <hyperlink ref="D55" r:id="rId50" display="https://www.ffvoile.fr/ffv/sportif/cif/cif_detail.aspx?NoLicence=1405676W&amp;AnneeSportive=" xr:uid="{00000000-0004-0000-0300-000031000000}"/>
    <hyperlink ref="D56" r:id="rId51" display="https://www.ffvoile.fr/ffv/sportif/cif/cif_detail.aspx?NoLicence=1062699D&amp;AnneeSportive=" xr:uid="{00000000-0004-0000-0300-000032000000}"/>
    <hyperlink ref="D57" r:id="rId52" display="https://www.ffvoile.fr/ffv/sportif/cif/cif_detail.aspx?NoLicence=1432089K&amp;AnneeSportive=" xr:uid="{00000000-0004-0000-0300-000033000000}"/>
    <hyperlink ref="D58" r:id="rId53" display="https://www.ffvoile.fr/ffv/sportif/cif/cif_detail.aspx?NoLicence=1028270Q&amp;AnneeSportive=" xr:uid="{00000000-0004-0000-0300-000034000000}"/>
    <hyperlink ref="D59" r:id="rId54" display="https://www.ffvoile.fr/ffv/sportif/cif/cif_detail.aspx?NoLicence=1333351H&amp;AnneeSportive=" xr:uid="{00000000-0004-0000-0300-000035000000}"/>
    <hyperlink ref="D60" r:id="rId55" display="https://www.ffvoile.fr/ffv/sportif/cif/cif_detail.aspx?NoLicence=1392794C&amp;AnneeSportive=" xr:uid="{00000000-0004-0000-0300-000036000000}"/>
  </hyperlinks>
  <pageMargins left="0.7" right="0.7" top="0.75" bottom="0.75" header="0.3" footer="0.3"/>
  <drawing r:id="rId5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Classement 2023</vt:lpstr>
      <vt:lpstr>Noel</vt:lpstr>
      <vt:lpstr>nation auto</vt:lpstr>
      <vt:lpstr>Espagne Bel</vt:lpstr>
      <vt:lpstr>Inter automne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françois guillaumin</dc:creator>
  <cp:lastModifiedBy>Microsoft Office User</cp:lastModifiedBy>
  <cp:lastPrinted>2022-10-17T16:09:40Z</cp:lastPrinted>
  <dcterms:created xsi:type="dcterms:W3CDTF">2011-01-02T12:51:13Z</dcterms:created>
  <dcterms:modified xsi:type="dcterms:W3CDTF">2022-12-30T17:15:27Z</dcterms:modified>
</cp:coreProperties>
</file>