
<file path=[Content_Types].xml><?xml version="1.0" encoding="utf-8"?>
<Types xmlns="http://schemas.openxmlformats.org/package/2006/content-types">
  <Default ContentType="image/gif" Extension="gif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ement 2023" sheetId="1" r:id="rId4"/>
    <sheet state="visible" name="torbole" sheetId="2" r:id="rId5"/>
    <sheet state="visible" name="inter mars" sheetId="3" r:id="rId6"/>
    <sheet state="visible" name="Torrevieja" sheetId="4" r:id="rId7"/>
    <sheet state="visible" name="Noel" sheetId="5" r:id="rId8"/>
    <sheet state="visible" name="nation auto" sheetId="6" r:id="rId9"/>
    <sheet state="visible" name="Espagne Bel" sheetId="7" r:id="rId10"/>
    <sheet state="visible" name="Inter automne" sheetId="8" r:id="rId11"/>
  </sheets>
  <definedNames/>
  <calcPr/>
</workbook>
</file>

<file path=xl/sharedStrings.xml><?xml version="1.0" encoding="utf-8"?>
<sst xmlns="http://schemas.openxmlformats.org/spreadsheetml/2006/main" count="1374" uniqueCount="636">
  <si>
    <t>Classement National 2023</t>
  </si>
  <si>
    <t>au 27/03/2023</t>
  </si>
  <si>
    <t>Candidat Monde</t>
  </si>
  <si>
    <t>Candidat Jeune</t>
  </si>
  <si>
    <t>Selection Monde</t>
  </si>
  <si>
    <t>Selection Jeune</t>
  </si>
  <si>
    <t>Année</t>
  </si>
  <si>
    <t>Categorie</t>
  </si>
  <si>
    <t>Espagne</t>
  </si>
  <si>
    <t>Belgique /Espagne</t>
  </si>
  <si>
    <t>IL CVA/ CNC/ SNPH</t>
  </si>
  <si>
    <t xml:space="preserve">Canet en Roussillon </t>
  </si>
  <si>
    <t>Cannes Noel</t>
  </si>
  <si>
    <t>Torrevieja</t>
  </si>
  <si>
    <t>IL Mars</t>
  </si>
  <si>
    <t>Torbole</t>
  </si>
  <si>
    <t>Total</t>
  </si>
  <si>
    <t xml:space="preserve"> DUPIN DENIS</t>
  </si>
  <si>
    <t xml:space="preserve"> CN SAINTE MAXIME</t>
  </si>
  <si>
    <t>M</t>
  </si>
  <si>
    <t>X</t>
  </si>
  <si>
    <t xml:space="preserve"> RICHARD CYRIL </t>
  </si>
  <si>
    <t xml:space="preserve"> CV ARCACHON </t>
  </si>
  <si>
    <t xml:space="preserve"> M </t>
  </si>
  <si>
    <t xml:space="preserve"> MONER ROBERT</t>
  </si>
  <si>
    <t xml:space="preserve"> MAUTIN ELIOTT</t>
  </si>
  <si>
    <t xml:space="preserve"> CN CROISETTE</t>
  </si>
  <si>
    <t xml:space="preserve"> LE HELLEY- SALOMON</t>
  </si>
  <si>
    <t xml:space="preserve"> LA ROCHELLE NAUTIQUE</t>
  </si>
  <si>
    <t>F</t>
  </si>
  <si>
    <t xml:space="preserve"> BLANCHARD PIERRE</t>
  </si>
  <si>
    <t xml:space="preserve"> S N P H </t>
  </si>
  <si>
    <t xml:space="preserve"> ZIELINSKI ANTONI</t>
  </si>
  <si>
    <t xml:space="preserve"> LALANCE OLIVIER</t>
  </si>
  <si>
    <t xml:space="preserve"> CV BOUCLES SEINE </t>
  </si>
  <si>
    <t xml:space="preserve"> SESSEGOLO FLAVIO</t>
  </si>
  <si>
    <t xml:space="preserve"> ALLILAIRE JEAN PHILIPPE</t>
  </si>
  <si>
    <t xml:space="preserve"> DARROUX PERRINE </t>
  </si>
  <si>
    <t xml:space="preserve"> CN CLAOUEY </t>
  </si>
  <si>
    <t xml:space="preserve"> F </t>
  </si>
  <si>
    <t xml:space="preserve"> ETTELT TIM</t>
  </si>
  <si>
    <t xml:space="preserve"> GUILLAUMIN JEAN FRANCOIS </t>
  </si>
  <si>
    <t xml:space="preserve"> CN PAYS DROUAIS </t>
  </si>
  <si>
    <t xml:space="preserve"> FOSSE GUILHEM</t>
  </si>
  <si>
    <t xml:space="preserve"> CORBIERES CHRISTOPHE</t>
  </si>
  <si>
    <t xml:space="preserve"> SN TERENEZ</t>
  </si>
  <si>
    <t xml:space="preserve"> KELLY CHARLES</t>
  </si>
  <si>
    <t xml:space="preserve"> PHAM VINCENT </t>
  </si>
  <si>
    <t xml:space="preserve"> SR TERENEZ</t>
  </si>
  <si>
    <t xml:space="preserve"> LEBRUN VALERIAN</t>
  </si>
  <si>
    <t xml:space="preserve"> SR ROCHELAISES</t>
  </si>
  <si>
    <t xml:space="preserve"> DUBREUCQ CLAIRE MARIE</t>
  </si>
  <si>
    <t xml:space="preserve"> AC ALSACE LORRAINE</t>
  </si>
  <si>
    <t xml:space="preserve"> BRETECHE GILLES</t>
  </si>
  <si>
    <t xml:space="preserve"> SNO NANTES </t>
  </si>
  <si>
    <t xml:space="preserve"> JUIN FRANCK</t>
  </si>
  <si>
    <t xml:space="preserve"> FRECHETTE LOUIS</t>
  </si>
  <si>
    <t xml:space="preserve"> DEROUET IRIS</t>
  </si>
  <si>
    <t xml:space="preserve"> CYV PARELOUP</t>
  </si>
  <si>
    <t xml:space="preserve"> DE KERGARIOU ALICE</t>
  </si>
  <si>
    <t xml:space="preserve"> DUPARC ALEXIS</t>
  </si>
  <si>
    <t xml:space="preserve"> DUPARC THOMAS</t>
  </si>
  <si>
    <t xml:space="preserve"> KELLY ROSE</t>
  </si>
  <si>
    <t xml:space="preserve"> GUEGAN PIERRE</t>
  </si>
  <si>
    <t xml:space="preserve"> DEROUET PATRICE </t>
  </si>
  <si>
    <t xml:space="preserve"> CYV PARELOUP </t>
  </si>
  <si>
    <t xml:space="preserve"> LE ROUX JEAN PIERRE</t>
  </si>
  <si>
    <t xml:space="preserve"> YCPR </t>
  </si>
  <si>
    <t xml:space="preserve"> MERCIPINETTI PASCAL</t>
  </si>
  <si>
    <t xml:space="preserve"> SNVV</t>
  </si>
  <si>
    <t xml:space="preserve"> FLOCH ANNA</t>
  </si>
  <si>
    <t xml:space="preserve"> SR ANTIBES</t>
  </si>
  <si>
    <t xml:space="preserve"> DANTI ALEXANDRE</t>
  </si>
  <si>
    <t xml:space="preserve"> CV HOURTIN MEDOC</t>
  </si>
  <si>
    <t xml:space="preserve"> SIMON MATHIEU</t>
  </si>
  <si>
    <t xml:space="preserve"> HOLLIER CEDRIC</t>
  </si>
  <si>
    <t xml:space="preserve"> HOLLIER OSCAR</t>
  </si>
  <si>
    <t xml:space="preserve"> MARTIN GAUTIER</t>
  </si>
  <si>
    <t xml:space="preserve"> VIELLE ALINE </t>
  </si>
  <si>
    <t xml:space="preserve"> CN CROISETTE </t>
  </si>
  <si>
    <t xml:space="preserve"> MORET GOEMAN LOUISE</t>
  </si>
  <si>
    <t xml:space="preserve"> JONCHERAY TOM</t>
  </si>
  <si>
    <t xml:space="preserve"> CN CLAOUEY</t>
  </si>
  <si>
    <t xml:space="preserve"> DUFOUR-LAMARTINE ALEXIS</t>
  </si>
  <si>
    <t xml:space="preserve"> SCHMIDLIN LEILOU</t>
  </si>
  <si>
    <t xml:space="preserve"> DEVOS DANIEL</t>
  </si>
  <si>
    <t xml:space="preserve"> S N P H</t>
  </si>
  <si>
    <t xml:space="preserve"> GOT CLAUDE</t>
  </si>
  <si>
    <t xml:space="preserve"> CN CANET PERPIGNAN</t>
  </si>
  <si>
    <t xml:space="preserve"> RISTORD DENIS </t>
  </si>
  <si>
    <t xml:space="preserve"> POILLOT CHRISTOPHER</t>
  </si>
  <si>
    <t xml:space="preserve"> YC CHALON </t>
  </si>
  <si>
    <t xml:space="preserve"> GRAND RAPHAEL</t>
  </si>
  <si>
    <t xml:space="preserve"> GORON NICOLAS</t>
  </si>
  <si>
    <t xml:space="preserve"> CN RENNES</t>
  </si>
  <si>
    <t xml:space="preserve"> POIDEVIN NICOLAS</t>
  </si>
  <si>
    <t xml:space="preserve"> RAGEUL SABINE</t>
  </si>
  <si>
    <t xml:space="preserve"> CN BISCARROSSE OLYM </t>
  </si>
  <si>
    <t xml:space="preserve"> COADOU GILLES</t>
  </si>
  <si>
    <t xml:space="preserve"> BREST BRETAGNE</t>
  </si>
  <si>
    <t xml:space="preserve"> FRESSE TITOUAN</t>
  </si>
  <si>
    <t xml:space="preserve"> AOG STRASBOURG</t>
  </si>
  <si>
    <t xml:space="preserve"> LEDOUX ARNAUD</t>
  </si>
  <si>
    <t xml:space="preserve"> BN de SCIEZ</t>
  </si>
  <si>
    <t xml:space="preserve"> AUBARD FREDERIQUE </t>
  </si>
  <si>
    <t xml:space="preserve"> CV Joue les Tours</t>
  </si>
  <si>
    <t xml:space="preserve"> THIRIAU RAPHAEL </t>
  </si>
  <si>
    <t xml:space="preserve"> NC MONTARGIS </t>
  </si>
  <si>
    <t xml:space="preserve"> VIAL ASTRID</t>
  </si>
  <si>
    <t xml:space="preserve"> CROUE MARTIN</t>
  </si>
  <si>
    <t xml:space="preserve"> YC PORT MANECH</t>
  </si>
  <si>
    <t xml:space="preserve"> POURTALLIER ODILE</t>
  </si>
  <si>
    <t xml:space="preserve"> GUEGUEN LISE</t>
  </si>
  <si>
    <t xml:space="preserve"> PIOU Gaspard</t>
  </si>
  <si>
    <t xml:space="preserve"> DARCHEN PHILIPPE</t>
  </si>
  <si>
    <t xml:space="preserve"> LESCANNE CASSIOPEE</t>
  </si>
  <si>
    <t xml:space="preserve"> SNPH</t>
  </si>
  <si>
    <t xml:space="preserve"> CASTELLO ALAIN</t>
  </si>
  <si>
    <t xml:space="preserve"> CV THOUX ST-CRICQ </t>
  </si>
  <si>
    <t xml:space="preserve"> FABRE DIDIER</t>
  </si>
  <si>
    <t xml:space="preserve"> LACHAMBRE LUBIN</t>
  </si>
  <si>
    <t xml:space="preserve"> COCOGNE ROSE</t>
  </si>
  <si>
    <t xml:space="preserve"> REICHHELD CYRILLE</t>
  </si>
  <si>
    <t xml:space="preserve"> POURTALLIER COLIN</t>
  </si>
  <si>
    <t xml:space="preserve"> GUEGAN ANNAELLE</t>
  </si>
  <si>
    <t xml:space="preserve"> DEBOUZY ROSE</t>
  </si>
  <si>
    <t xml:space="preserve"> PARIS FRANCOIS</t>
  </si>
  <si>
    <t xml:space="preserve"> YC ROUEN 76</t>
  </si>
  <si>
    <t xml:space="preserve"> FREBAULT JEAN JACQUES </t>
  </si>
  <si>
    <t xml:space="preserve"> BONNEAU LAURE-ANNE</t>
  </si>
  <si>
    <t xml:space="preserve"> BOULAIRE ROGER</t>
  </si>
  <si>
    <t xml:space="preserve"> DE PANNEMAECKER BENOIT</t>
  </si>
  <si>
    <t xml:space="preserve"> LE GUELLEC YVES </t>
  </si>
  <si>
    <t xml:space="preserve"> VIAL PAULINE</t>
  </si>
  <si>
    <t xml:space="preserve"> MARTIN LAWRENCE</t>
  </si>
  <si>
    <t xml:space="preserve"> PERINEAU FALVIEN</t>
  </si>
  <si>
    <t xml:space="preserve"> CN Beauce</t>
  </si>
  <si>
    <t xml:space="preserve"> PATAT GERALDINE</t>
  </si>
  <si>
    <t xml:space="preserve"> DE PANNEMAECKER SIMON</t>
  </si>
  <si>
    <t xml:space="preserve"> FOSSE PHILEAS</t>
  </si>
  <si>
    <t xml:space="preserve"> WANTZ GUILLAUME</t>
  </si>
  <si>
    <t xml:space="preserve"> JANSSENS JEFF</t>
  </si>
  <si>
    <t xml:space="preserve"> DOLLFUS FLORENCE</t>
  </si>
  <si>
    <t xml:space="preserve"> MARCQ VINCENT</t>
  </si>
  <si>
    <t xml:space="preserve"> SR HAVRE</t>
  </si>
  <si>
    <t xml:space="preserve"> PEYROUTET ALEXIS</t>
  </si>
  <si>
    <t xml:space="preserve"> FASSLER NINE</t>
  </si>
  <si>
    <t xml:space="preserve"> DUCOS PIERRE</t>
  </si>
  <si>
    <t xml:space="preserve"> CN COUTAINVILLE</t>
  </si>
  <si>
    <t xml:space="preserve"> GRAND EMILIEN</t>
  </si>
  <si>
    <t xml:space="preserve"> MEZIERE FRANCK</t>
  </si>
  <si>
    <t xml:space="preserve"> GAMIN MATHIS</t>
  </si>
  <si>
    <t xml:space="preserve"> CN ARES</t>
  </si>
  <si>
    <t xml:space="preserve"> MARCQ PATRICE </t>
  </si>
  <si>
    <t xml:space="preserve"> RISTORD ANAEL </t>
  </si>
  <si>
    <t xml:space="preserve"> BRENNEIS PASCAL</t>
  </si>
  <si>
    <t xml:space="preserve"> CHAUDOY RENE </t>
  </si>
  <si>
    <t xml:space="preserve"> MASSA RAPHAEL</t>
  </si>
  <si>
    <t xml:space="preserve"> VOILES ST CASSIEN</t>
  </si>
  <si>
    <t xml:space="preserve"> SIGURET-RATTI CAMILLE</t>
  </si>
  <si>
    <t xml:space="preserve"> CERFEUILLET FABRICE</t>
  </si>
  <si>
    <t xml:space="preserve"> CV LA FLECHE</t>
  </si>
  <si>
    <t xml:space="preserve"> SAUMUR PATRICE</t>
  </si>
  <si>
    <t xml:space="preserve"> CV CENTRE</t>
  </si>
  <si>
    <t xml:space="preserve"> BANNIER MATHIEU ANNE CECILE</t>
  </si>
  <si>
    <t xml:space="preserve"> BRIANE ALIX</t>
  </si>
  <si>
    <t xml:space="preserve"> CN CASTELNAUDARY</t>
  </si>
  <si>
    <t xml:space="preserve"> JANSSENS JUUL</t>
  </si>
  <si>
    <t xml:space="preserve"> MONTEL SOPHIE</t>
  </si>
  <si>
    <t xml:space="preserve"> RUDOWKI VIRGINE</t>
  </si>
  <si>
    <t xml:space="preserve"> TESTE ALAIN</t>
  </si>
  <si>
    <t xml:space="preserve"> POULAIN ENEA</t>
  </si>
  <si>
    <t xml:space="preserve"> BONNOT MAUD </t>
  </si>
  <si>
    <t xml:space="preserve"> DUMONT MIRABELLE</t>
  </si>
  <si>
    <t xml:space="preserve"> MER ET MONTAGNE</t>
  </si>
  <si>
    <t xml:space="preserve"> Maz</t>
  </si>
  <si>
    <t>valerian lebrun</t>
  </si>
  <si>
    <t>cyril richard</t>
  </si>
  <si>
    <t>denis dupin</t>
  </si>
  <si>
    <t>vincnet pham</t>
  </si>
  <si>
    <t>gilles breteche</t>
  </si>
  <si>
    <t>christophe corbieres</t>
  </si>
  <si>
    <t>tim ettelt</t>
  </si>
  <si>
    <t>pascal mercipinetti</t>
  </si>
  <si>
    <t>guilhem fosse</t>
  </si>
  <si>
    <t>gaspard piou</t>
  </si>
  <si>
    <t>alice de kergariou</t>
  </si>
  <si>
    <t>charles kelly</t>
  </si>
  <si>
    <t>aline vielle</t>
  </si>
  <si>
    <t>louis frechette</t>
  </si>
  <si>
    <t>louise moret goeman</t>
  </si>
  <si>
    <t>phileas Fosse</t>
  </si>
  <si>
    <t>leilou schmidlin</t>
  </si>
  <si>
    <t>franck macraire</t>
  </si>
  <si>
    <t>rose cocogne</t>
  </si>
  <si>
    <t>rene chaudoy</t>
  </si>
  <si>
    <t>enea poulain</t>
  </si>
  <si>
    <t>1 </t>
  </si>
  <si>
    <t>  </t>
  </si>
  <si>
    <t> KEBSCHULL Elisa </t>
  </si>
  <si>
    <t> ALLEMAGNE </t>
  </si>
  <si>
    <t> CE </t>
  </si>
  <si>
    <t> F </t>
  </si>
  <si>
    <t>10 </t>
  </si>
  <si>
    <t> (1, 1, 1, 1, 3, 5, 2, 1) </t>
  </si>
  <si>
    <t> - </t>
  </si>
  <si>
    <t>2 </t>
  </si>
  <si>
    <t> 1319437P </t>
  </si>
  <si>
    <t> DUBREUCQ CLAIRE-MARIE </t>
  </si>
  <si>
    <t> A C D'ALSACE LORRAIN </t>
  </si>
  <si>
    <t> 789 </t>
  </si>
  <si>
    <t>S1  </t>
  </si>
  <si>
    <t>17 </t>
  </si>
  <si>
    <t> (7, 2, 3, 3, 2, 3, 1, 3) </t>
  </si>
  <si>
    <t>3 </t>
  </si>
  <si>
    <t> 1347264A </t>
  </si>
  <si>
    <t> SIMON MATHIEU </t>
  </si>
  <si>
    <t>C  </t>
  </si>
  <si>
    <t> M </t>
  </si>
  <si>
    <t>23 </t>
  </si>
  <si>
    <t> (6, 3, 2, 2, 1, 6, 3, DNC) </t>
  </si>
  <si>
    <t>4 </t>
  </si>
  <si>
    <t> 1397144J </t>
  </si>
  <si>
    <t> REICHHELD CYRILLE </t>
  </si>
  <si>
    <t>29 </t>
  </si>
  <si>
    <t> (3, 5, 4, 4, 6, 4, 5, 4) </t>
  </si>
  <si>
    <t>5 </t>
  </si>
  <si>
    <t> 1437527Z </t>
  </si>
  <si>
    <t> FRESSE TITOUAN </t>
  </si>
  <si>
    <t> A O G STRASBOURG </t>
  </si>
  <si>
    <t>38 </t>
  </si>
  <si>
    <t> (4, 4, UFD, 5, 5, 7, DNC, 2) </t>
  </si>
  <si>
    <t>6 </t>
  </si>
  <si>
    <t> 1513106C </t>
  </si>
  <si>
    <t> WANTZ GUILLAUME </t>
  </si>
  <si>
    <t>41 </t>
  </si>
  <si>
    <t> (5, 6, 6, 6, 7, 8, 6, 5) </t>
  </si>
  <si>
    <t>7 </t>
  </si>
  <si>
    <t> LYNCH Margaret </t>
  </si>
  <si>
    <t>46 </t>
  </si>
  <si>
    <t> (2, OCS, 5, DNC, 4, 2, DNC, DNC) </t>
  </si>
  <si>
    <t>8 </t>
  </si>
  <si>
    <t> ADLER Andrea </t>
  </si>
  <si>
    <t>57 </t>
  </si>
  <si>
    <t> (8, OCS, RET, UFD, OCS, 1, 4, DNC) </t>
  </si>
  <si>
    <t>9 </t>
  </si>
  <si>
    <t> HIRSCH Frederike </t>
  </si>
  <si>
    <t>73 </t>
  </si>
  <si>
    <t> (DNC, DNC, DNC, DNC, NSC, NSC, 7, DNC) </t>
  </si>
  <si>
    <t> 0483929T </t>
  </si>
  <si>
    <t> BLANCHARD PIERRE </t>
  </si>
  <si>
    <t> S N P H </t>
  </si>
  <si>
    <t> 304 </t>
  </si>
  <si>
    <t>S3  </t>
  </si>
  <si>
    <t> (1, 1, 1, 1, 1, 1, 1) </t>
  </si>
  <si>
    <t> 0433358Q </t>
  </si>
  <si>
    <t> AUBARD FREDERIQUE </t>
  </si>
  <si>
    <t> C.V. Joué-lès-Tours </t>
  </si>
  <si>
    <t> 21 </t>
  </si>
  <si>
    <t>14 </t>
  </si>
  <si>
    <t> (3, 2, 2, 2, 2, 3, 3) </t>
  </si>
  <si>
    <t> 1325244N </t>
  </si>
  <si>
    <t> LESCANNE CASSIOPEE </t>
  </si>
  <si>
    <t>16 </t>
  </si>
  <si>
    <t> (2, 3, 4, 4, 3, 2, 2) </t>
  </si>
  <si>
    <t> 1183560A </t>
  </si>
  <si>
    <t> DEROUET PATRICE </t>
  </si>
  <si>
    <t> C N CANET PERPIGNAN </t>
  </si>
  <si>
    <t> 124 </t>
  </si>
  <si>
    <t>S5  </t>
  </si>
  <si>
    <t> (6, 5, 5, 5, 7, 4, 4) </t>
  </si>
  <si>
    <t> 1458312A </t>
  </si>
  <si>
    <t> PERINEAU FLAVIEN </t>
  </si>
  <si>
    <t> C N B </t>
  </si>
  <si>
    <t>E  </t>
  </si>
  <si>
    <t>34 </t>
  </si>
  <si>
    <t> (8, 4, 6, 6, 4, DNF, 6) </t>
  </si>
  <si>
    <t> 0542918Q </t>
  </si>
  <si>
    <t> BOULAIRE ROGER </t>
  </si>
  <si>
    <t> S R TERENEZ </t>
  </si>
  <si>
    <t> 05 </t>
  </si>
  <si>
    <t>V  </t>
  </si>
  <si>
    <t>35 </t>
  </si>
  <si>
    <t> (5, 6, 3, 3, DNC, DNC, DNC) </t>
  </si>
  <si>
    <t> 0452131V </t>
  </si>
  <si>
    <t> CERFEUILLET FABRICE </t>
  </si>
  <si>
    <t> C V LA FLECHE </t>
  </si>
  <si>
    <t> 07 </t>
  </si>
  <si>
    <t>S4  </t>
  </si>
  <si>
    <t>37 </t>
  </si>
  <si>
    <t> (7, 7, 7, 7, 6, 5, 5) </t>
  </si>
  <si>
    <t> 0071392S </t>
  </si>
  <si>
    <t> DEVOS DANIEL </t>
  </si>
  <si>
    <t>39 </t>
  </si>
  <si>
    <t> (4, 8, 8, 8, 5, 6, DNC) </t>
  </si>
  <si>
    <t>cyril</t>
  </si>
  <si>
    <t>anne le helley</t>
  </si>
  <si>
    <t>gilles codou</t>
  </si>
  <si>
    <t>darchen</t>
  </si>
  <si>
    <t>juin franck</t>
  </si>
  <si>
    <t>raphael gran</t>
  </si>
  <si>
    <t>louise moret</t>
  </si>
  <si>
    <t>emilie grand</t>
  </si>
  <si>
    <t>jean jacques frebault</t>
  </si>
  <si>
    <t> 0488512S </t>
  </si>
  <si>
    <t> MONER ROBERT </t>
  </si>
  <si>
    <t> CN Sainte-Maxime </t>
  </si>
  <si>
    <t> 112 </t>
  </si>
  <si>
    <t>18 </t>
  </si>
  <si>
    <t> (1, 2, 1, 1, 3, 1, 1, 4, 1, 7, 3) </t>
  </si>
  <si>
    <t> 1287974Q </t>
  </si>
  <si>
    <t> MAUTIN Eliott </t>
  </si>
  <si>
    <t> C N CROISETTE </t>
  </si>
  <si>
    <t> (3, 3, 6, 7, 5, 3, 5, BFD, 3, 2, 1) </t>
  </si>
  <si>
    <t> 1334115D </t>
  </si>
  <si>
    <t> ZIELINSKI ANTONI </t>
  </si>
  <si>
    <t>44 </t>
  </si>
  <si>
    <t> (7, 4, 4, 9, 4, 7, 2, BFD, 2, 1, 4) </t>
  </si>
  <si>
    <t> 1383975R </t>
  </si>
  <si>
    <t> KELLY CHARLES </t>
  </si>
  <si>
    <t>M  </t>
  </si>
  <si>
    <t>58 </t>
  </si>
  <si>
    <t> (4, 10, 8, 4, 2, 4, 3, 2, 7, 15, 14) </t>
  </si>
  <si>
    <t> 1424031R </t>
  </si>
  <si>
    <t> KELLY ROSE </t>
  </si>
  <si>
    <t>69 </t>
  </si>
  <si>
    <t> (6, 1, 2, 8, 1, 2, BFD, 1, 6, 21, 21) </t>
  </si>
  <si>
    <t> 0425653P </t>
  </si>
  <si>
    <t> DARROUX PERRINE </t>
  </si>
  <si>
    <t> C. N. CLAOUEY </t>
  </si>
  <si>
    <t> 892 </t>
  </si>
  <si>
    <t>78 </t>
  </si>
  <si>
    <t> (9, 12, 7, 14, 11, 6, 4, BFD, 5, 8, 2) </t>
  </si>
  <si>
    <t> 0187215R </t>
  </si>
  <si>
    <t> GUILLAUMIN JEAN FRANCOIS </t>
  </si>
  <si>
    <t> C N PAYS DROUAIS </t>
  </si>
  <si>
    <t>84 </t>
  </si>
  <si>
    <t> (5, 11, 10, 5, 8, 13, 11, 15, 11, 4, 6) </t>
  </si>
  <si>
    <t> 1318680A </t>
  </si>
  <si>
    <t> DEROUET IRIS </t>
  </si>
  <si>
    <t> C Y V PARELOUP </t>
  </si>
  <si>
    <t>85 </t>
  </si>
  <si>
    <t> (12, 6, 13, 2, 7, 10, 8, 8, 9, 10, 13) </t>
  </si>
  <si>
    <t> 1390430Q </t>
  </si>
  <si>
    <t> FRECHETTE LOUIS </t>
  </si>
  <si>
    <t>87 </t>
  </si>
  <si>
    <t> (18, 14, 3, 10, 14, 9, 7, 5, 8, 6, 11) </t>
  </si>
  <si>
    <t> 1357492E </t>
  </si>
  <si>
    <t> MARTIN GAUTIER </t>
  </si>
  <si>
    <t>96 </t>
  </si>
  <si>
    <t> (8, 7, 16, 18, 6, 5, 12, 6, 4, 16, 16) </t>
  </si>
  <si>
    <t>11 </t>
  </si>
  <si>
    <t> 0222002C </t>
  </si>
  <si>
    <t> ALLILAIRE JEAN-PHILIPPE </t>
  </si>
  <si>
    <t> C V ARCACHON </t>
  </si>
  <si>
    <t>99 </t>
  </si>
  <si>
    <t> (10, 8, 14, 11, 15, 8, 9, 11, 10, 3, DNS) </t>
  </si>
  <si>
    <t>12 </t>
  </si>
  <si>
    <t>108 </t>
  </si>
  <si>
    <t> (2, 9, 15, 21, 16, 19, 10, 9, 12, 9, 7) </t>
  </si>
  <si>
    <t>13 </t>
  </si>
  <si>
    <t>113 </t>
  </si>
  <si>
    <t> (13, 5, 12, 6, 13, 12, 15, 3, 19, 17, 17) </t>
  </si>
  <si>
    <t>114 </t>
  </si>
  <si>
    <t> (14, 13, 11, 19, 12, 16, 6, 13, 15, 5, 9) </t>
  </si>
  <si>
    <t>15 </t>
  </si>
  <si>
    <t> 1263098C </t>
  </si>
  <si>
    <t> SESSEGOLO FLAVIO  </t>
  </si>
  <si>
    <t>J  </t>
  </si>
  <si>
    <t>118 </t>
  </si>
  <si>
    <t> (11, 15, 9, 16, 10, BFD, 17, 7, 17, 11, 5) </t>
  </si>
  <si>
    <t> 0425763D </t>
  </si>
  <si>
    <t> FABRE DIDIER </t>
  </si>
  <si>
    <t>146 </t>
  </si>
  <si>
    <t> (20, 17, 22, 12, 9, 18, 13, 18, 18, 13, 8) </t>
  </si>
  <si>
    <t>159 </t>
  </si>
  <si>
    <t> (21, 19, 18, 17, 17, 11, 19, 17, 14, 12, 15) </t>
  </si>
  <si>
    <t> 1368020W </t>
  </si>
  <si>
    <t> SCHMIDLIN LEILOU </t>
  </si>
  <si>
    <t>169 </t>
  </si>
  <si>
    <t> (15, 22, 17, 20, 18, BFD, 16, 19, 16, 14, 12) </t>
  </si>
  <si>
    <t>19 </t>
  </si>
  <si>
    <t> 1421929B </t>
  </si>
  <si>
    <t> VIAL PAULINE </t>
  </si>
  <si>
    <t>175 </t>
  </si>
  <si>
    <t> (23, 16, 5, 22, 20, 15, 14, 14, 23, 24, 23) </t>
  </si>
  <si>
    <t>20 </t>
  </si>
  <si>
    <t> 1439078Q </t>
  </si>
  <si>
    <t> VIAL ASTRID </t>
  </si>
  <si>
    <t>179 </t>
  </si>
  <si>
    <t> (17, 20, 19, 13, 22, 14, 20, 16, 20, 22, 18) </t>
  </si>
  <si>
    <t>21 </t>
  </si>
  <si>
    <t> 0022249B </t>
  </si>
  <si>
    <t> LE ROUX JEAN PIERRE </t>
  </si>
  <si>
    <t> YCPR </t>
  </si>
  <si>
    <t>184 </t>
  </si>
  <si>
    <t> (24, 23, 24, 15, 25, BFD, 22, 10, 13, 18, 10) </t>
  </si>
  <si>
    <t>22 </t>
  </si>
  <si>
    <t> 1439971V </t>
  </si>
  <si>
    <t> FASSLER NINE </t>
  </si>
  <si>
    <t>195 </t>
  </si>
  <si>
    <t> (16, 18, 23, 23, 21, 21, 18, 12, 21, 23, 22) </t>
  </si>
  <si>
    <t> 1485499V </t>
  </si>
  <si>
    <t> MARTIN LAWRENCE </t>
  </si>
  <si>
    <t>208 </t>
  </si>
  <si>
    <t> (19, 24, 21, 26, 19, 17, 24, 21, 24, 20, 19) </t>
  </si>
  <si>
    <t>24 </t>
  </si>
  <si>
    <t> 1439013X </t>
  </si>
  <si>
    <t> COCOGNE ROSE </t>
  </si>
  <si>
    <t> VOILES ST-CASSIEN </t>
  </si>
  <si>
    <t>210 </t>
  </si>
  <si>
    <t> (22, 21, 20, 24, 23, 20, 23, 20, 22, 19, 20) </t>
  </si>
  <si>
    <t>25 </t>
  </si>
  <si>
    <t> 1474405P </t>
  </si>
  <si>
    <t> MONTEL SOPHIE </t>
  </si>
  <si>
    <t> C V THOUX ST-CRICQ </t>
  </si>
  <si>
    <t>239 </t>
  </si>
  <si>
    <t> (25, 25, 25, 25, 24, 22, 21, 22, 25, 25, DNS) </t>
  </si>
  <si>
    <t>26 </t>
  </si>
  <si>
    <t> 1072673T </t>
  </si>
  <si>
    <t> BONNOT MAUD </t>
  </si>
  <si>
    <t>255 </t>
  </si>
  <si>
    <t> (DNC, DNC, DNC, 3, DNC, DNC, DNC, DNC, DNC, DNC, DNS) </t>
  </si>
  <si>
    <t>DNA </t>
  </si>
  <si>
    <t> 0000057K </t>
  </si>
  <si>
    <t> POURTALLIER ODILE </t>
  </si>
  <si>
    <t>280 </t>
  </si>
  <si>
    <t> (DNC, DNC, DNC, DNF, DNC, DNC, DNC, DNC, DNC, DNC, DNS) </t>
  </si>
  <si>
    <t>Estratit</t>
  </si>
  <si>
    <t> 0544990Y </t>
  </si>
  <si>
    <t> RICHARD CYRIL </t>
  </si>
  <si>
    <t>S2  </t>
  </si>
  <si>
    <t>47 </t>
  </si>
  <si>
    <t> (1, 2, 15, 1, 3, 1, 1, 1, 1, 15, 7, 14) </t>
  </si>
  <si>
    <t>GOT Claude Pierre</t>
  </si>
  <si>
    <t>CNCP</t>
  </si>
  <si>
    <t>Le Roux Jean Pierre</t>
  </si>
  <si>
    <t>Belgique</t>
  </si>
  <si>
    <t> 0010826C </t>
  </si>
  <si>
    <t> LALANCE OLIVIER </t>
  </si>
  <si>
    <t> CV BOUCLES SEINE </t>
  </si>
  <si>
    <t> 20 </t>
  </si>
  <si>
    <t>75 </t>
  </si>
  <si>
    <t> (10, 12, 5, 6, 8, 4, 6, 5, 4, 9, UFD, 6) </t>
  </si>
  <si>
    <t> 1098437F </t>
  </si>
  <si>
    <t>BRENEIS PASCAL</t>
  </si>
  <si>
    <t> Yacht Club de CHALON </t>
  </si>
  <si>
    <t> 156 </t>
  </si>
  <si>
    <t>133 </t>
  </si>
  <si>
    <t> (17, 16, 9, 11, 13, 8, 9, 7, 13, 19, 11, 29) </t>
  </si>
  <si>
    <t> 0055170U </t>
  </si>
  <si>
    <t> DUPIN DENIS </t>
  </si>
  <si>
    <t> (7, 1, 2, 1) </t>
  </si>
  <si>
    <t> (1, 3, 1, 6) </t>
  </si>
  <si>
    <t> 0347602L </t>
  </si>
  <si>
    <t> POIDEVIN NICOLAS </t>
  </si>
  <si>
    <t> (4, 2, 4, 2) </t>
  </si>
  <si>
    <t> 1193698L </t>
  </si>
  <si>
    <t> ETTELT TIM </t>
  </si>
  <si>
    <t> (2, 5, 3, 4) </t>
  </si>
  <si>
    <t> 1410959Z </t>
  </si>
  <si>
    <t> DUPARC ALEXIS </t>
  </si>
  <si>
    <t> (3, 4, 7, 5) </t>
  </si>
  <si>
    <t> 1037225T </t>
  </si>
  <si>
    <t> GUEGAN PIERRE </t>
  </si>
  <si>
    <t> (5, 6, 5, 3) </t>
  </si>
  <si>
    <t> (6, 7, 9, 9) </t>
  </si>
  <si>
    <t> (10, 8, 8, 8) </t>
  </si>
  <si>
    <t> (12, 9, 6, 11) </t>
  </si>
  <si>
    <t> (9, 10, 10, 7) </t>
  </si>
  <si>
    <t> 1352450C </t>
  </si>
  <si>
    <t> FLOCH ANNA </t>
  </si>
  <si>
    <t> S R ANTIBES </t>
  </si>
  <si>
    <t>36 </t>
  </si>
  <si>
    <t> (18, 11, 15, 10) </t>
  </si>
  <si>
    <t> (13, 12, 13, 12) </t>
  </si>
  <si>
    <t> (14, 15, 11, 13) </t>
  </si>
  <si>
    <t> (11, 14, 14, 14) </t>
  </si>
  <si>
    <t> 1374237X </t>
  </si>
  <si>
    <t> GUEGAN ANNAELLE </t>
  </si>
  <si>
    <t>40 </t>
  </si>
  <si>
    <t> (8, 21, 16, 16) </t>
  </si>
  <si>
    <t> (19, 13, 12, 15) </t>
  </si>
  <si>
    <t>50 </t>
  </si>
  <si>
    <t> (15, 18, 21, 17) </t>
  </si>
  <si>
    <t> 1425053F </t>
  </si>
  <si>
    <t> SIGURET-RATTI CAMILLE </t>
  </si>
  <si>
    <t>52 </t>
  </si>
  <si>
    <t> (21, 16, 18, 18) </t>
  </si>
  <si>
    <t>54 </t>
  </si>
  <si>
    <t> (16, 19, 19, 20) </t>
  </si>
  <si>
    <t> 1482878Q </t>
  </si>
  <si>
    <t> MASSA RAPHAËL </t>
  </si>
  <si>
    <t> (20, 17, 17, 21) </t>
  </si>
  <si>
    <t> 1425776J </t>
  </si>
  <si>
    <t> DUMONT MIRABELLE </t>
  </si>
  <si>
    <t> MER ET MONTAGNE </t>
  </si>
  <si>
    <t>56 </t>
  </si>
  <si>
    <t> (17, 20, 20, 19) </t>
  </si>
  <si>
    <t> (DNF, DNF, DNF, DNF) </t>
  </si>
  <si>
    <t> (1, 1, 1, 2, 2, 2) </t>
  </si>
  <si>
    <t> 0667114L </t>
  </si>
  <si>
    <t> CANAC ALAIN </t>
  </si>
  <si>
    <t> (4, 2, 5, 1, 1, 1) </t>
  </si>
  <si>
    <t> 0460614G </t>
  </si>
  <si>
    <t> GORON NICOLAS </t>
  </si>
  <si>
    <t> C N RENNES </t>
  </si>
  <si>
    <t> (3, 6, 8, 3, 3, 13) </t>
  </si>
  <si>
    <t> 0077619D </t>
  </si>
  <si>
    <t> LEVIONNOIS VINCENT </t>
  </si>
  <si>
    <t> A D G F JULLOUVILLE </t>
  </si>
  <si>
    <t> (7, 3, 2, 12, 6, 6) </t>
  </si>
  <si>
    <t> 0567257T </t>
  </si>
  <si>
    <t> LEDOUX ARNAUD </t>
  </si>
  <si>
    <t> B N DE SCIEZ </t>
  </si>
  <si>
    <t> 333 </t>
  </si>
  <si>
    <t>31 </t>
  </si>
  <si>
    <t> (5, 8, 3, BFD, 4, 11) </t>
  </si>
  <si>
    <t> (2, 7, 7, 8, 10, BFD) </t>
  </si>
  <si>
    <t> 1031819M </t>
  </si>
  <si>
    <t> CROUE MARTIN </t>
  </si>
  <si>
    <t> YC PORT MANECH </t>
  </si>
  <si>
    <t> (14, 4, BFD, 5, 9, 5) </t>
  </si>
  <si>
    <t> 0344257B </t>
  </si>
  <si>
    <t> GUEGUEN LISE </t>
  </si>
  <si>
    <t> S N O NANTES </t>
  </si>
  <si>
    <t> (10, 12, 6, 4, 7, 15) </t>
  </si>
  <si>
    <t> 1369354L </t>
  </si>
  <si>
    <t> GRAND RAPHAËL </t>
  </si>
  <si>
    <t>43 </t>
  </si>
  <si>
    <t> (17, 10, 9, 6, 11, 7) </t>
  </si>
  <si>
    <t> 0947156W </t>
  </si>
  <si>
    <t> CORBIERES CHRISTOPHE </t>
  </si>
  <si>
    <t> (8, 9, 10, 10, 15, 10) </t>
  </si>
  <si>
    <t> (12, 22, 13, 9, 8, 16) </t>
  </si>
  <si>
    <t> 1365353T </t>
  </si>
  <si>
    <t> FOSSE GUILHEM </t>
  </si>
  <si>
    <t>62 </t>
  </si>
  <si>
    <t> (16, 19, 11, BFD, 12, 4) </t>
  </si>
  <si>
    <t> 0205609B </t>
  </si>
  <si>
    <t> DE KERGARIOU ALICE </t>
  </si>
  <si>
    <t>65 </t>
  </si>
  <si>
    <t> (11, 16, DNS, 15, 14, 9) </t>
  </si>
  <si>
    <t> 0001109F </t>
  </si>
  <si>
    <t> FREBAULT JEAN JACQUES </t>
  </si>
  <si>
    <t>68 </t>
  </si>
  <si>
    <t> (19, 11, 12, 14, 25, 12) </t>
  </si>
  <si>
    <t> 1446698C </t>
  </si>
  <si>
    <t> LACHAMBRE LUBIN </t>
  </si>
  <si>
    <t> (27, 20, 16, 18, 13, 8) </t>
  </si>
  <si>
    <t> 0008528J </t>
  </si>
  <si>
    <t> DE PANNEMAECKER BENOIT </t>
  </si>
  <si>
    <t>82 </t>
  </si>
  <si>
    <t> (23, 14, 15, 11, 24, 19) </t>
  </si>
  <si>
    <t> 0987930U </t>
  </si>
  <si>
    <t> HOLLIER CEDRIC </t>
  </si>
  <si>
    <t>83 </t>
  </si>
  <si>
    <t> (6, 5, 4, BFD, DNS, DNS) </t>
  </si>
  <si>
    <t> 1151580N </t>
  </si>
  <si>
    <t> RISTORD DENIS </t>
  </si>
  <si>
    <t> (22, 13, 18, 19, 17, 17) </t>
  </si>
  <si>
    <t> 1397915M </t>
  </si>
  <si>
    <t> DE PANNEMAECKER SIMON </t>
  </si>
  <si>
    <t> (20, 17, 14, 17, 19, 24) </t>
  </si>
  <si>
    <t> 1405677X </t>
  </si>
  <si>
    <t> JANSSENS JEFF </t>
  </si>
  <si>
    <t>94 </t>
  </si>
  <si>
    <t> (18, 15, 20, 20, BFD, 21) </t>
  </si>
  <si>
    <t> 1429141P </t>
  </si>
  <si>
    <t> MORET GOEMAN LOUISE </t>
  </si>
  <si>
    <t> (24, BFD, BFD, 7, 16, 18) </t>
  </si>
  <si>
    <t> 1255068N </t>
  </si>
  <si>
    <t> PEYROUTET ALEXIS </t>
  </si>
  <si>
    <t> (15, DNF, DNS, 16, 20, 14) </t>
  </si>
  <si>
    <t> 1368883V </t>
  </si>
  <si>
    <t> DEBOUZY ROSE </t>
  </si>
  <si>
    <t>106 </t>
  </si>
  <si>
    <t> (21, 18, 17, 24, 28, 26) </t>
  </si>
  <si>
    <t> 1424713B </t>
  </si>
  <si>
    <t> HOLLIER OSCAR </t>
  </si>
  <si>
    <t>110 </t>
  </si>
  <si>
    <t> (DNC, DNC, DNC, BFD, 5, 3) </t>
  </si>
  <si>
    <t> 1398217B </t>
  </si>
  <si>
    <t> GRAND EMILIEN </t>
  </si>
  <si>
    <t> (25, 23, 21, 21, 23, 22) </t>
  </si>
  <si>
    <t> 1111399H </t>
  </si>
  <si>
    <t> RISTORD ANAEL </t>
  </si>
  <si>
    <t> C N B P P </t>
  </si>
  <si>
    <t>116 </t>
  </si>
  <si>
    <t> (9, DNS, DNS, 13, 26, DNS) </t>
  </si>
  <si>
    <t>27 </t>
  </si>
  <si>
    <t> 1370404E </t>
  </si>
  <si>
    <t> BRIANE ALIX </t>
  </si>
  <si>
    <t> C N CASTELNAUDARY </t>
  </si>
  <si>
    <t>122 </t>
  </si>
  <si>
    <t> (DNF, 21, 19, BFD, 21, 27) </t>
  </si>
  <si>
    <t>28 </t>
  </si>
  <si>
    <t> 1405676W </t>
  </si>
  <si>
    <t> JANSSENS JUUL </t>
  </si>
  <si>
    <t>124 </t>
  </si>
  <si>
    <t> (26, DNF, DNS, 23, 18, 23) </t>
  </si>
  <si>
    <t> 1062699D </t>
  </si>
  <si>
    <t> BANNIER MATHIEU ANNE CECILE </t>
  </si>
  <si>
    <t>137 </t>
  </si>
  <si>
    <t> (DNC, DNC, DNC, 22, 22, 25) </t>
  </si>
  <si>
    <t>30 </t>
  </si>
  <si>
    <t> 1432089K </t>
  </si>
  <si>
    <t> TESTE ALAIN </t>
  </si>
  <si>
    <t>140 </t>
  </si>
  <si>
    <t> (DNC, DNC, DNC, 25, 27, 20) </t>
  </si>
  <si>
    <t> 1028270Q </t>
  </si>
  <si>
    <t> JUIN FRANCK </t>
  </si>
  <si>
    <t>149 </t>
  </si>
  <si>
    <t> (13, DNF, DNS, DNC, DNC, DNC) </t>
  </si>
  <si>
    <t> 1333351H </t>
  </si>
  <si>
    <t> FOSSE NATHAN </t>
  </si>
  <si>
    <t>170 </t>
  </si>
  <si>
    <t> (DNC, DNC, DNC, DNC, DNC, DNC) </t>
  </si>
  <si>
    <t> 1392794C </t>
  </si>
  <si>
    <t> FOSSE PHILEAS </t>
  </si>
  <si>
    <t>BLANCHARD</t>
  </si>
  <si>
    <t>LAWS</t>
  </si>
  <si>
    <t>PHAM</t>
  </si>
  <si>
    <t>MERCIPINETTI</t>
  </si>
  <si>
    <t>DEVOS</t>
  </si>
  <si>
    <t>PARIS  FRANCOIS</t>
  </si>
  <si>
    <t>YC rouen</t>
  </si>
  <si>
    <t>LE GUELLEC</t>
  </si>
  <si>
    <t>PATAT</t>
  </si>
  <si>
    <t>Marc vincent</t>
  </si>
  <si>
    <t>DUCOS PIERRE</t>
  </si>
  <si>
    <t>CN COUTAINVILLE</t>
  </si>
  <si>
    <t>MARC Patrice</t>
  </si>
  <si>
    <t>Chaudoy</t>
  </si>
  <si>
    <t>PERINEAU FLAVIEN</t>
  </si>
  <si>
    <t>CNB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</si>
</sst>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0.0"/>
      <color rgb="FF000000"/>
      <name val="Arial"/>
      <scheme val="minor"/>
    </font>
    <font>
      <sz val="10.0"/>
      <name val="Verdana"/>
    </font>
    <font/>
    <font>
      <b/>
      <sz val="10.0"/>
      <name val="Verdana"/>
    </font>
    <font>
      <strike/>
      <sz val="10.0"/>
      <name val="Verdana"/>
    </font>
    <font>
      <b/>
      <sz val="10.0"/>
      <color rgb="FFFF0000"/>
      <name val="Verdana"/>
    </font>
    <font>
      <b/>
      <sz val="10.0"/>
      <color/>
      <name val="Verdana"/>
    </font>
    <font>
      <sz val="10.0"/>
      <color rgb="FFFFC000"/>
      <name val="Verdana"/>
    </font>
    <font>
      <b/>
      <sz val="10.0"/>
      <color rgb="FF0000FF"/>
      <name val="Verdana"/>
    </font>
    <font>
      <b/>
      <sz val="10.0"/>
      <color rgb="FF00B0F0"/>
      <name val="Verdana"/>
    </font>
    <font>
      <b/>
      <sz val="10.0"/>
      <color rgb="FFE36C09"/>
      <name val="Verdana"/>
    </font>
    <font>
      <b/>
      <sz val="10.0"/>
      <color rgb="FFFFC000"/>
      <name val="Verdana"/>
    </font>
    <font>
      <b/>
      <sz val="10.0"/>
      <color rgb="FF00B050"/>
      <name val="Verdana"/>
    </font>
    <font>
      <u/>
      <sz val="10.0"/>
      <color rgb="FF0000D4"/>
      <name val="Verdana"/>
    </font>
    <font>
      <u/>
      <sz val="10.0"/>
      <color rgb="FF0000D4"/>
      <name val="Verdana"/>
    </font>
  </fonts>
  <fills count="7">
    <fill>
      <patternFill patternType="none"/>
    </fill>
    <fill>
      <patternFill patternType="lightGray"/>
    </fill>
    <fill>
      <patternFill patternType="solid">
        <fgColor rgb="FFFDE9D9"/>
        <bgColor rgb="FFFDE9D9"/>
      </patternFill>
    </fill>
    <fill>
      <patternFill patternType="solid">
        <fgColor rgb="FF8DB3E2"/>
        <bgColor rgb="FF8DB3E2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</fills>
  <borders count="4">
    <border/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center" vertical="center"/>
    </xf>
    <xf borderId="2" fillId="0" fontId="2" numFmtId="0" xfId="0" applyBorder="1" applyFont="1"/>
    <xf borderId="0" fillId="0" fontId="1" numFmtId="0" xfId="0" applyAlignment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vertical="center"/>
    </xf>
    <xf borderId="3" fillId="0" fontId="1" numFmtId="0" xfId="0" applyAlignment="1" applyBorder="1" applyFont="1">
      <alignment horizontal="center" vertical="center"/>
    </xf>
    <xf borderId="3" fillId="2" fontId="1" numFmtId="0" xfId="0" applyAlignment="1" applyBorder="1" applyFill="1" applyFont="1">
      <alignment horizontal="center" shrinkToFit="0" vertical="center" wrapText="1"/>
    </xf>
    <xf borderId="3" fillId="2" fontId="1" numFmtId="0" xfId="0" applyAlignment="1" applyBorder="1" applyFont="1">
      <alignment horizontal="center" vertical="center"/>
    </xf>
    <xf borderId="0" fillId="0" fontId="1" numFmtId="0" xfId="0" applyAlignment="1" applyFont="1">
      <alignment vertical="center"/>
    </xf>
    <xf borderId="3" fillId="0" fontId="1" numFmtId="3" xfId="0" applyAlignment="1" applyBorder="1" applyFont="1" applyNumberFormat="1">
      <alignment horizontal="center" vertical="center"/>
    </xf>
    <xf borderId="3" fillId="0" fontId="1" numFmtId="1" xfId="0" applyAlignment="1" applyBorder="1" applyFont="1" applyNumberFormat="1">
      <alignment horizontal="center" vertical="center"/>
    </xf>
    <xf borderId="3" fillId="0" fontId="3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center" vertical="center"/>
    </xf>
    <xf borderId="3" fillId="2" fontId="4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vertical="center"/>
    </xf>
    <xf borderId="3" fillId="0" fontId="6" numFmtId="0" xfId="0" applyAlignment="1" applyBorder="1" applyFont="1">
      <alignment horizontal="center" vertical="center"/>
    </xf>
    <xf borderId="3" fillId="3" fontId="1" numFmtId="0" xfId="0" applyAlignment="1" applyBorder="1" applyFill="1" applyFont="1">
      <alignment vertical="center"/>
    </xf>
    <xf borderId="3" fillId="0" fontId="7" numFmtId="0" xfId="0" applyAlignment="1" applyBorder="1" applyFont="1">
      <alignment horizontal="center" vertical="center"/>
    </xf>
    <xf borderId="3" fillId="4" fontId="1" numFmtId="0" xfId="0" applyAlignment="1" applyBorder="1" applyFill="1" applyFont="1">
      <alignment vertical="center"/>
    </xf>
    <xf borderId="3" fillId="0" fontId="8" numFmtId="0" xfId="0" applyAlignment="1" applyBorder="1" applyFont="1">
      <alignment horizontal="center" vertical="center"/>
    </xf>
    <xf borderId="0" fillId="0" fontId="1" numFmtId="1" xfId="0" applyAlignment="1" applyFont="1" applyNumberFormat="1">
      <alignment vertical="center"/>
    </xf>
    <xf borderId="3" fillId="0" fontId="9" numFmtId="0" xfId="0" applyAlignment="1" applyBorder="1" applyFont="1">
      <alignment horizontal="center" vertical="center"/>
    </xf>
    <xf borderId="3" fillId="0" fontId="4" numFmtId="3" xfId="0" applyAlignment="1" applyBorder="1" applyFont="1" applyNumberFormat="1">
      <alignment horizontal="center" vertical="center"/>
    </xf>
    <xf borderId="3" fillId="0" fontId="10" numFmtId="0" xfId="0" applyAlignment="1" applyBorder="1" applyFont="1">
      <alignment horizontal="center" vertical="center"/>
    </xf>
    <xf borderId="3" fillId="5" fontId="1" numFmtId="0" xfId="0" applyAlignment="1" applyBorder="1" applyFill="1" applyFont="1">
      <alignment vertical="center"/>
    </xf>
    <xf borderId="3" fillId="2" fontId="1" numFmtId="1" xfId="0" applyAlignment="1" applyBorder="1" applyFont="1" applyNumberFormat="1">
      <alignment horizontal="center" vertical="center"/>
    </xf>
    <xf borderId="0" fillId="0" fontId="1" numFmtId="3" xfId="0" applyAlignment="1" applyFont="1" applyNumberFormat="1">
      <alignment horizontal="center" vertical="center"/>
    </xf>
    <xf borderId="3" fillId="0" fontId="11" numFmtId="0" xfId="0" applyAlignment="1" applyBorder="1" applyFont="1">
      <alignment horizontal="center" vertical="center"/>
    </xf>
    <xf borderId="3" fillId="0" fontId="12" numFmtId="0" xfId="0" applyAlignment="1" applyBorder="1" applyFont="1">
      <alignment horizontal="center" vertical="center"/>
    </xf>
    <xf borderId="3" fillId="6" fontId="1" numFmtId="0" xfId="0" applyAlignment="1" applyBorder="1" applyFill="1" applyFont="1">
      <alignment vertical="center"/>
    </xf>
    <xf borderId="0" fillId="0" fontId="1" numFmtId="3" xfId="0" applyAlignment="1" applyFont="1" applyNumberFormat="1">
      <alignment horizontal="center"/>
    </xf>
    <xf borderId="0" fillId="0" fontId="13" numFmtId="0" xfId="0" applyFont="1"/>
    <xf borderId="0" fillId="0" fontId="1" numFmtId="0" xfId="0" applyAlignment="1" applyFont="1">
      <alignment shrinkToFit="0" vertical="center" wrapText="1"/>
    </xf>
    <xf borderId="0" fillId="0" fontId="14" numFmtId="0" xfId="0" applyAlignment="1" applyFont="1">
      <alignment shrinkToFit="0" vertical="center" wrapText="1"/>
    </xf>
    <xf borderId="0" fillId="0" fontId="1" numFmtId="0" xfId="0" applyAlignment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Relationship Id="rId3" Type="http://schemas.openxmlformats.org/officeDocument/2006/relationships/image" Target="../media/image6.gif"/><Relationship Id="rId4" Type="http://schemas.openxmlformats.org/officeDocument/2006/relationships/image" Target="../media/image9.gif"/><Relationship Id="rId5" Type="http://schemas.openxmlformats.org/officeDocument/2006/relationships/image" Target="../media/image10.gif"/><Relationship Id="rId6" Type="http://schemas.openxmlformats.org/officeDocument/2006/relationships/image" Target="../media/image11.gif"/><Relationship Id="rId7" Type="http://schemas.openxmlformats.org/officeDocument/2006/relationships/image" Target="../media/image12.gif"/><Relationship Id="rId8" Type="http://schemas.openxmlformats.org/officeDocument/2006/relationships/image" Target="../media/image14.gif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9.gif"/><Relationship Id="rId2" Type="http://schemas.openxmlformats.org/officeDocument/2006/relationships/image" Target="../media/image2.gif"/><Relationship Id="rId3" Type="http://schemas.openxmlformats.org/officeDocument/2006/relationships/image" Target="../media/image22.gif"/><Relationship Id="rId4" Type="http://schemas.openxmlformats.org/officeDocument/2006/relationships/image" Target="../media/image6.gif"/><Relationship Id="rId9" Type="http://schemas.openxmlformats.org/officeDocument/2006/relationships/image" Target="../media/image1.gif"/><Relationship Id="rId5" Type="http://schemas.openxmlformats.org/officeDocument/2006/relationships/image" Target="../media/image12.gif"/><Relationship Id="rId6" Type="http://schemas.openxmlformats.org/officeDocument/2006/relationships/image" Target="../media/image10.gif"/><Relationship Id="rId7" Type="http://schemas.openxmlformats.org/officeDocument/2006/relationships/image" Target="../media/image33.gif"/><Relationship Id="rId8" Type="http://schemas.openxmlformats.org/officeDocument/2006/relationships/image" Target="../media/image11.gif"/><Relationship Id="rId10" Type="http://schemas.openxmlformats.org/officeDocument/2006/relationships/image" Target="../media/image14.gif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9.gif"/><Relationship Id="rId2" Type="http://schemas.openxmlformats.org/officeDocument/2006/relationships/image" Target="../media/image33.gif"/><Relationship Id="rId3" Type="http://schemas.openxmlformats.org/officeDocument/2006/relationships/image" Target="../media/image6.gif"/><Relationship Id="rId4" Type="http://schemas.openxmlformats.org/officeDocument/2006/relationships/image" Target="../media/image2.gif"/><Relationship Id="rId9" Type="http://schemas.openxmlformats.org/officeDocument/2006/relationships/image" Target="../media/image1.gif"/><Relationship Id="rId5" Type="http://schemas.openxmlformats.org/officeDocument/2006/relationships/image" Target="../media/image12.gif"/><Relationship Id="rId6" Type="http://schemas.openxmlformats.org/officeDocument/2006/relationships/image" Target="../media/image14.gif"/><Relationship Id="rId7" Type="http://schemas.openxmlformats.org/officeDocument/2006/relationships/image" Target="../media/image11.gif"/><Relationship Id="rId8" Type="http://schemas.openxmlformats.org/officeDocument/2006/relationships/image" Target="../media/image22.gif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2</xdr:row>
      <xdr:rowOff>0</xdr:rowOff>
    </xdr:from>
    <xdr:ext cx="200025" cy="133350"/>
    <xdr:pic>
      <xdr:nvPicPr>
        <xdr:cNvPr id="0" name="image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</xdr:row>
      <xdr:rowOff>0</xdr:rowOff>
    </xdr:from>
    <xdr:ext cx="200025" cy="133350"/>
    <xdr:pic>
      <xdr:nvPicPr>
        <xdr:cNvPr id="0" name="image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4</xdr:row>
      <xdr:rowOff>0</xdr:rowOff>
    </xdr:from>
    <xdr:ext cx="200025" cy="133350"/>
    <xdr:pic>
      <xdr:nvPicPr>
        <xdr:cNvPr id="0" name="image3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5</xdr:row>
      <xdr:rowOff>0</xdr:rowOff>
    </xdr:from>
    <xdr:ext cx="200025" cy="133350"/>
    <xdr:pic>
      <xdr:nvPicPr>
        <xdr:cNvPr id="0" name="image4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6</xdr:row>
      <xdr:rowOff>0</xdr:rowOff>
    </xdr:from>
    <xdr:ext cx="200025" cy="133350"/>
    <xdr:pic>
      <xdr:nvPicPr>
        <xdr:cNvPr id="0" name="image5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13</xdr:row>
      <xdr:rowOff>0</xdr:rowOff>
    </xdr:from>
    <xdr:ext cx="200025" cy="133350"/>
    <xdr:pic>
      <xdr:nvPicPr>
        <xdr:cNvPr id="0" name="image6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14</xdr:row>
      <xdr:rowOff>0</xdr:rowOff>
    </xdr:from>
    <xdr:ext cx="200025" cy="133350"/>
    <xdr:pic>
      <xdr:nvPicPr>
        <xdr:cNvPr id="0" name="image7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15</xdr:row>
      <xdr:rowOff>0</xdr:rowOff>
    </xdr:from>
    <xdr:ext cx="200025" cy="133350"/>
    <xdr:pic>
      <xdr:nvPicPr>
        <xdr:cNvPr id="0" name="image8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16</xdr:row>
      <xdr:rowOff>0</xdr:rowOff>
    </xdr:from>
    <xdr:ext cx="200025" cy="133350"/>
    <xdr:pic>
      <xdr:nvPicPr>
        <xdr:cNvPr id="0" name="image9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17</xdr:row>
      <xdr:rowOff>0</xdr:rowOff>
    </xdr:from>
    <xdr:ext cx="200025" cy="133350"/>
    <xdr:pic>
      <xdr:nvPicPr>
        <xdr:cNvPr id="0" name="image10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18</xdr:row>
      <xdr:rowOff>0</xdr:rowOff>
    </xdr:from>
    <xdr:ext cx="200025" cy="133350"/>
    <xdr:pic>
      <xdr:nvPicPr>
        <xdr:cNvPr id="0" name="image11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19</xdr:row>
      <xdr:rowOff>0</xdr:rowOff>
    </xdr:from>
    <xdr:ext cx="200025" cy="133350"/>
    <xdr:pic>
      <xdr:nvPicPr>
        <xdr:cNvPr id="0" name="image12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20</xdr:row>
      <xdr:rowOff>0</xdr:rowOff>
    </xdr:from>
    <xdr:ext cx="200025" cy="133350"/>
    <xdr:pic>
      <xdr:nvPicPr>
        <xdr:cNvPr id="0" name="image13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</xdr:row>
      <xdr:rowOff>0</xdr:rowOff>
    </xdr:from>
    <xdr:ext cx="104775" cy="161925"/>
    <xdr:pic>
      <xdr:nvPicPr>
        <xdr:cNvPr id="0" name="image14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104775" cy="161925"/>
    <xdr:pic>
      <xdr:nvPicPr>
        <xdr:cNvPr id="0" name="image15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</xdr:row>
      <xdr:rowOff>0</xdr:rowOff>
    </xdr:from>
    <xdr:ext cx="104775" cy="161925"/>
    <xdr:pic>
      <xdr:nvPicPr>
        <xdr:cNvPr id="0" name="image16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8</xdr:row>
      <xdr:rowOff>0</xdr:rowOff>
    </xdr:from>
    <xdr:ext cx="104775" cy="161925"/>
    <xdr:pic>
      <xdr:nvPicPr>
        <xdr:cNvPr id="0" name="image17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15</xdr:row>
      <xdr:rowOff>0</xdr:rowOff>
    </xdr:from>
    <xdr:ext cx="104775" cy="161925"/>
    <xdr:pic>
      <xdr:nvPicPr>
        <xdr:cNvPr id="0" name="image18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1</xdr:row>
      <xdr:rowOff>0</xdr:rowOff>
    </xdr:from>
    <xdr:ext cx="200025" cy="133350"/>
    <xdr:pic>
      <xdr:nvPicPr>
        <xdr:cNvPr id="0" name="image19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</xdr:row>
      <xdr:rowOff>0</xdr:rowOff>
    </xdr:from>
    <xdr:ext cx="200025" cy="133350"/>
    <xdr:pic>
      <xdr:nvPicPr>
        <xdr:cNvPr id="0" name="image20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3</xdr:row>
      <xdr:rowOff>0</xdr:rowOff>
    </xdr:from>
    <xdr:ext cx="200025" cy="133350"/>
    <xdr:pic>
      <xdr:nvPicPr>
        <xdr:cNvPr id="0" name="image21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4</xdr:row>
      <xdr:rowOff>0</xdr:rowOff>
    </xdr:from>
    <xdr:ext cx="200025" cy="133350"/>
    <xdr:pic>
      <xdr:nvPicPr>
        <xdr:cNvPr id="0" name="image22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5</xdr:row>
      <xdr:rowOff>0</xdr:rowOff>
    </xdr:from>
    <xdr:ext cx="200025" cy="133350"/>
    <xdr:pic>
      <xdr:nvPicPr>
        <xdr:cNvPr id="0" name="image23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6</xdr:row>
      <xdr:rowOff>0</xdr:rowOff>
    </xdr:from>
    <xdr:ext cx="200025" cy="133350"/>
    <xdr:pic>
      <xdr:nvPicPr>
        <xdr:cNvPr id="0" name="image24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7</xdr:row>
      <xdr:rowOff>0</xdr:rowOff>
    </xdr:from>
    <xdr:ext cx="200025" cy="133350"/>
    <xdr:pic>
      <xdr:nvPicPr>
        <xdr:cNvPr id="0" name="image25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8</xdr:row>
      <xdr:rowOff>0</xdr:rowOff>
    </xdr:from>
    <xdr:ext cx="200025" cy="133350"/>
    <xdr:pic>
      <xdr:nvPicPr>
        <xdr:cNvPr id="0" name="image26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9</xdr:row>
      <xdr:rowOff>0</xdr:rowOff>
    </xdr:from>
    <xdr:ext cx="200025" cy="133350"/>
    <xdr:pic>
      <xdr:nvPicPr>
        <xdr:cNvPr id="0" name="image27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10</xdr:row>
      <xdr:rowOff>0</xdr:rowOff>
    </xdr:from>
    <xdr:ext cx="200025" cy="133350"/>
    <xdr:pic>
      <xdr:nvPicPr>
        <xdr:cNvPr id="0" name="image28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11</xdr:row>
      <xdr:rowOff>0</xdr:rowOff>
    </xdr:from>
    <xdr:ext cx="200025" cy="133350"/>
    <xdr:pic>
      <xdr:nvPicPr>
        <xdr:cNvPr id="0" name="image29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12</xdr:row>
      <xdr:rowOff>0</xdr:rowOff>
    </xdr:from>
    <xdr:ext cx="200025" cy="133350"/>
    <xdr:pic>
      <xdr:nvPicPr>
        <xdr:cNvPr id="0" name="image30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13</xdr:row>
      <xdr:rowOff>0</xdr:rowOff>
    </xdr:from>
    <xdr:ext cx="200025" cy="133350"/>
    <xdr:pic>
      <xdr:nvPicPr>
        <xdr:cNvPr id="0" name="image3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14</xdr:row>
      <xdr:rowOff>0</xdr:rowOff>
    </xdr:from>
    <xdr:ext cx="200025" cy="133350"/>
    <xdr:pic>
      <xdr:nvPicPr>
        <xdr:cNvPr id="0" name="image3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15</xdr:row>
      <xdr:rowOff>0</xdr:rowOff>
    </xdr:from>
    <xdr:ext cx="200025" cy="133350"/>
    <xdr:pic>
      <xdr:nvPicPr>
        <xdr:cNvPr id="0" name="image33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16</xdr:row>
      <xdr:rowOff>0</xdr:rowOff>
    </xdr:from>
    <xdr:ext cx="200025" cy="133350"/>
    <xdr:pic>
      <xdr:nvPicPr>
        <xdr:cNvPr id="0" name="image34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17</xdr:row>
      <xdr:rowOff>0</xdr:rowOff>
    </xdr:from>
    <xdr:ext cx="200025" cy="133350"/>
    <xdr:pic>
      <xdr:nvPicPr>
        <xdr:cNvPr id="0" name="image35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18</xdr:row>
      <xdr:rowOff>0</xdr:rowOff>
    </xdr:from>
    <xdr:ext cx="200025" cy="133350"/>
    <xdr:pic>
      <xdr:nvPicPr>
        <xdr:cNvPr id="0" name="image36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19</xdr:row>
      <xdr:rowOff>0</xdr:rowOff>
    </xdr:from>
    <xdr:ext cx="200025" cy="133350"/>
    <xdr:pic>
      <xdr:nvPicPr>
        <xdr:cNvPr id="0" name="image37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20</xdr:row>
      <xdr:rowOff>0</xdr:rowOff>
    </xdr:from>
    <xdr:ext cx="200025" cy="133350"/>
    <xdr:pic>
      <xdr:nvPicPr>
        <xdr:cNvPr id="0" name="image38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21</xdr:row>
      <xdr:rowOff>0</xdr:rowOff>
    </xdr:from>
    <xdr:ext cx="200025" cy="133350"/>
    <xdr:pic>
      <xdr:nvPicPr>
        <xdr:cNvPr id="0" name="image39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22</xdr:row>
      <xdr:rowOff>0</xdr:rowOff>
    </xdr:from>
    <xdr:ext cx="200025" cy="133350"/>
    <xdr:pic>
      <xdr:nvPicPr>
        <xdr:cNvPr id="0" name="image40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23</xdr:row>
      <xdr:rowOff>0</xdr:rowOff>
    </xdr:from>
    <xdr:ext cx="200025" cy="133350"/>
    <xdr:pic>
      <xdr:nvPicPr>
        <xdr:cNvPr id="0" name="image41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24</xdr:row>
      <xdr:rowOff>0</xdr:rowOff>
    </xdr:from>
    <xdr:ext cx="200025" cy="133350"/>
    <xdr:pic>
      <xdr:nvPicPr>
        <xdr:cNvPr id="0" name="image42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25</xdr:row>
      <xdr:rowOff>0</xdr:rowOff>
    </xdr:from>
    <xdr:ext cx="200025" cy="133350"/>
    <xdr:pic>
      <xdr:nvPicPr>
        <xdr:cNvPr id="0" name="image43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26</xdr:row>
      <xdr:rowOff>0</xdr:rowOff>
    </xdr:from>
    <xdr:ext cx="200025" cy="133350"/>
    <xdr:pic>
      <xdr:nvPicPr>
        <xdr:cNvPr id="0" name="image44.gif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0</xdr:colOff>
      <xdr:row>27</xdr:row>
      <xdr:rowOff>0</xdr:rowOff>
    </xdr:from>
    <xdr:ext cx="200025" cy="133350"/>
    <xdr:pic>
      <xdr:nvPicPr>
        <xdr:cNvPr id="0" name="image45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</xdr:row>
      <xdr:rowOff>0</xdr:rowOff>
    </xdr:from>
    <xdr:ext cx="104775" cy="161925"/>
    <xdr:pic>
      <xdr:nvPicPr>
        <xdr:cNvPr id="0" name="image46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6</xdr:row>
      <xdr:rowOff>0</xdr:rowOff>
    </xdr:from>
    <xdr:ext cx="104775" cy="161925"/>
    <xdr:pic>
      <xdr:nvPicPr>
        <xdr:cNvPr id="0" name="image47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8</xdr:row>
      <xdr:rowOff>0</xdr:rowOff>
    </xdr:from>
    <xdr:ext cx="104775" cy="161925"/>
    <xdr:pic>
      <xdr:nvPicPr>
        <xdr:cNvPr id="0" name="image48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</xdr:row>
      <xdr:rowOff>0</xdr:rowOff>
    </xdr:from>
    <xdr:ext cx="104775" cy="161925"/>
    <xdr:pic>
      <xdr:nvPicPr>
        <xdr:cNvPr id="0" name="image49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18</xdr:row>
      <xdr:rowOff>0</xdr:rowOff>
    </xdr:from>
    <xdr:ext cx="104775" cy="161925"/>
    <xdr:pic>
      <xdr:nvPicPr>
        <xdr:cNvPr id="0" name="image50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19</xdr:row>
      <xdr:rowOff>0</xdr:rowOff>
    </xdr:from>
    <xdr:ext cx="104775" cy="161925"/>
    <xdr:pic>
      <xdr:nvPicPr>
        <xdr:cNvPr id="0" name="image51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20</xdr:row>
      <xdr:rowOff>0</xdr:rowOff>
    </xdr:from>
    <xdr:ext cx="104775" cy="161925"/>
    <xdr:pic>
      <xdr:nvPicPr>
        <xdr:cNvPr id="0" name="image52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22</xdr:row>
      <xdr:rowOff>0</xdr:rowOff>
    </xdr:from>
    <xdr:ext cx="104775" cy="161925"/>
    <xdr:pic>
      <xdr:nvPicPr>
        <xdr:cNvPr id="0" name="image53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24</xdr:row>
      <xdr:rowOff>0</xdr:rowOff>
    </xdr:from>
    <xdr:ext cx="104775" cy="161925"/>
    <xdr:pic>
      <xdr:nvPicPr>
        <xdr:cNvPr id="0" name="image54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25</xdr:row>
      <xdr:rowOff>0</xdr:rowOff>
    </xdr:from>
    <xdr:ext cx="104775" cy="161925"/>
    <xdr:pic>
      <xdr:nvPicPr>
        <xdr:cNvPr id="0" name="image55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26</xdr:row>
      <xdr:rowOff>0</xdr:rowOff>
    </xdr:from>
    <xdr:ext cx="104775" cy="161925"/>
    <xdr:pic>
      <xdr:nvPicPr>
        <xdr:cNvPr id="0" name="image56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27</xdr:row>
      <xdr:rowOff>0</xdr:rowOff>
    </xdr:from>
    <xdr:ext cx="104775" cy="161925"/>
    <xdr:pic>
      <xdr:nvPicPr>
        <xdr:cNvPr id="0" name="image57.gif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0</xdr:colOff>
      <xdr:row>1</xdr:row>
      <xdr:rowOff>0</xdr:rowOff>
    </xdr:from>
    <xdr:ext cx="152400" cy="104775"/>
    <xdr:pic>
      <xdr:nvPicPr>
        <xdr:cNvPr id="0" name="image58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</xdr:row>
      <xdr:rowOff>0</xdr:rowOff>
    </xdr:from>
    <xdr:ext cx="152400" cy="104775"/>
    <xdr:pic>
      <xdr:nvPicPr>
        <xdr:cNvPr id="0" name="image59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</xdr:row>
      <xdr:rowOff>0</xdr:rowOff>
    </xdr:from>
    <xdr:ext cx="152400" cy="104775"/>
    <xdr:pic>
      <xdr:nvPicPr>
        <xdr:cNvPr id="0" name="image60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</xdr:row>
      <xdr:rowOff>0</xdr:rowOff>
    </xdr:from>
    <xdr:ext cx="152400" cy="104775"/>
    <xdr:pic>
      <xdr:nvPicPr>
        <xdr:cNvPr id="0" name="image61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</xdr:row>
      <xdr:rowOff>0</xdr:rowOff>
    </xdr:from>
    <xdr:ext cx="152400" cy="104775"/>
    <xdr:pic>
      <xdr:nvPicPr>
        <xdr:cNvPr id="0" name="image62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6</xdr:row>
      <xdr:rowOff>0</xdr:rowOff>
    </xdr:from>
    <xdr:ext cx="152400" cy="104775"/>
    <xdr:pic>
      <xdr:nvPicPr>
        <xdr:cNvPr id="0" name="image63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7</xdr:row>
      <xdr:rowOff>0</xdr:rowOff>
    </xdr:from>
    <xdr:ext cx="152400" cy="104775"/>
    <xdr:pic>
      <xdr:nvPicPr>
        <xdr:cNvPr id="0" name="image64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8</xdr:row>
      <xdr:rowOff>0</xdr:rowOff>
    </xdr:from>
    <xdr:ext cx="152400" cy="104775"/>
    <xdr:pic>
      <xdr:nvPicPr>
        <xdr:cNvPr id="0" name="image65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9</xdr:row>
      <xdr:rowOff>0</xdr:rowOff>
    </xdr:from>
    <xdr:ext cx="152400" cy="104775"/>
    <xdr:pic>
      <xdr:nvPicPr>
        <xdr:cNvPr id="0" name="image66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9</xdr:row>
      <xdr:rowOff>0</xdr:rowOff>
    </xdr:from>
    <xdr:ext cx="57150" cy="85725"/>
    <xdr:pic>
      <xdr:nvPicPr>
        <xdr:cNvPr id="0" name="image67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10</xdr:row>
      <xdr:rowOff>0</xdr:rowOff>
    </xdr:from>
    <xdr:ext cx="152400" cy="104775"/>
    <xdr:pic>
      <xdr:nvPicPr>
        <xdr:cNvPr id="0" name="image68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11</xdr:row>
      <xdr:rowOff>0</xdr:rowOff>
    </xdr:from>
    <xdr:ext cx="152400" cy="104775"/>
    <xdr:pic>
      <xdr:nvPicPr>
        <xdr:cNvPr id="0" name="image69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11</xdr:row>
      <xdr:rowOff>0</xdr:rowOff>
    </xdr:from>
    <xdr:ext cx="57150" cy="85725"/>
    <xdr:pic>
      <xdr:nvPicPr>
        <xdr:cNvPr id="0" name="image70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12</xdr:row>
      <xdr:rowOff>0</xdr:rowOff>
    </xdr:from>
    <xdr:ext cx="152400" cy="104775"/>
    <xdr:pic>
      <xdr:nvPicPr>
        <xdr:cNvPr id="0" name="image71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13</xdr:row>
      <xdr:rowOff>0</xdr:rowOff>
    </xdr:from>
    <xdr:ext cx="152400" cy="104775"/>
    <xdr:pic>
      <xdr:nvPicPr>
        <xdr:cNvPr id="0" name="image72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13</xdr:row>
      <xdr:rowOff>0</xdr:rowOff>
    </xdr:from>
    <xdr:ext cx="57150" cy="85725"/>
    <xdr:pic>
      <xdr:nvPicPr>
        <xdr:cNvPr id="0" name="image73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14</xdr:row>
      <xdr:rowOff>0</xdr:rowOff>
    </xdr:from>
    <xdr:ext cx="152400" cy="104775"/>
    <xdr:pic>
      <xdr:nvPicPr>
        <xdr:cNvPr id="0" name="image74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15</xdr:row>
      <xdr:rowOff>0</xdr:rowOff>
    </xdr:from>
    <xdr:ext cx="152400" cy="104775"/>
    <xdr:pic>
      <xdr:nvPicPr>
        <xdr:cNvPr id="0" name="image75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15</xdr:row>
      <xdr:rowOff>0</xdr:rowOff>
    </xdr:from>
    <xdr:ext cx="57150" cy="85725"/>
    <xdr:pic>
      <xdr:nvPicPr>
        <xdr:cNvPr id="0" name="image76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16</xdr:row>
      <xdr:rowOff>0</xdr:rowOff>
    </xdr:from>
    <xdr:ext cx="152400" cy="104775"/>
    <xdr:pic>
      <xdr:nvPicPr>
        <xdr:cNvPr id="0" name="image77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17</xdr:row>
      <xdr:rowOff>0</xdr:rowOff>
    </xdr:from>
    <xdr:ext cx="152400" cy="104775"/>
    <xdr:pic>
      <xdr:nvPicPr>
        <xdr:cNvPr id="0" name="image78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17</xdr:row>
      <xdr:rowOff>0</xdr:rowOff>
    </xdr:from>
    <xdr:ext cx="57150" cy="85725"/>
    <xdr:pic>
      <xdr:nvPicPr>
        <xdr:cNvPr id="0" name="image79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18</xdr:row>
      <xdr:rowOff>0</xdr:rowOff>
    </xdr:from>
    <xdr:ext cx="152400" cy="104775"/>
    <xdr:pic>
      <xdr:nvPicPr>
        <xdr:cNvPr id="0" name="image80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18</xdr:row>
      <xdr:rowOff>0</xdr:rowOff>
    </xdr:from>
    <xdr:ext cx="57150" cy="85725"/>
    <xdr:pic>
      <xdr:nvPicPr>
        <xdr:cNvPr id="0" name="image81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19</xdr:row>
      <xdr:rowOff>0</xdr:rowOff>
    </xdr:from>
    <xdr:ext cx="152400" cy="104775"/>
    <xdr:pic>
      <xdr:nvPicPr>
        <xdr:cNvPr id="0" name="image82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19</xdr:row>
      <xdr:rowOff>0</xdr:rowOff>
    </xdr:from>
    <xdr:ext cx="57150" cy="85725"/>
    <xdr:pic>
      <xdr:nvPicPr>
        <xdr:cNvPr id="0" name="image83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20</xdr:row>
      <xdr:rowOff>0</xdr:rowOff>
    </xdr:from>
    <xdr:ext cx="152400" cy="104775"/>
    <xdr:pic>
      <xdr:nvPicPr>
        <xdr:cNvPr id="0" name="image84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21</xdr:row>
      <xdr:rowOff>0</xdr:rowOff>
    </xdr:from>
    <xdr:ext cx="152400" cy="104775"/>
    <xdr:pic>
      <xdr:nvPicPr>
        <xdr:cNvPr id="0" name="image85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21</xdr:row>
      <xdr:rowOff>0</xdr:rowOff>
    </xdr:from>
    <xdr:ext cx="57150" cy="85725"/>
    <xdr:pic>
      <xdr:nvPicPr>
        <xdr:cNvPr id="0" name="image86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22</xdr:row>
      <xdr:rowOff>0</xdr:rowOff>
    </xdr:from>
    <xdr:ext cx="152400" cy="104775"/>
    <xdr:pic>
      <xdr:nvPicPr>
        <xdr:cNvPr id="0" name="image87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27</xdr:row>
      <xdr:rowOff>0</xdr:rowOff>
    </xdr:from>
    <xdr:ext cx="152400" cy="104775"/>
    <xdr:pic>
      <xdr:nvPicPr>
        <xdr:cNvPr id="0" name="image88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28</xdr:row>
      <xdr:rowOff>0</xdr:rowOff>
    </xdr:from>
    <xdr:ext cx="152400" cy="104775"/>
    <xdr:pic>
      <xdr:nvPicPr>
        <xdr:cNvPr id="0" name="image89.gif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29</xdr:row>
      <xdr:rowOff>0</xdr:rowOff>
    </xdr:from>
    <xdr:ext cx="152400" cy="104775"/>
    <xdr:pic>
      <xdr:nvPicPr>
        <xdr:cNvPr id="0" name="image90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30</xdr:row>
      <xdr:rowOff>0</xdr:rowOff>
    </xdr:from>
    <xdr:ext cx="152400" cy="104775"/>
    <xdr:pic>
      <xdr:nvPicPr>
        <xdr:cNvPr id="0" name="image91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31</xdr:row>
      <xdr:rowOff>0</xdr:rowOff>
    </xdr:from>
    <xdr:ext cx="152400" cy="104775"/>
    <xdr:pic>
      <xdr:nvPicPr>
        <xdr:cNvPr id="0" name="image92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32</xdr:row>
      <xdr:rowOff>0</xdr:rowOff>
    </xdr:from>
    <xdr:ext cx="152400" cy="104775"/>
    <xdr:pic>
      <xdr:nvPicPr>
        <xdr:cNvPr id="0" name="image93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33</xdr:row>
      <xdr:rowOff>0</xdr:rowOff>
    </xdr:from>
    <xdr:ext cx="152400" cy="104775"/>
    <xdr:pic>
      <xdr:nvPicPr>
        <xdr:cNvPr id="0" name="image94.gif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34</xdr:row>
      <xdr:rowOff>0</xdr:rowOff>
    </xdr:from>
    <xdr:ext cx="152400" cy="104775"/>
    <xdr:pic>
      <xdr:nvPicPr>
        <xdr:cNvPr id="0" name="image95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34</xdr:row>
      <xdr:rowOff>0</xdr:rowOff>
    </xdr:from>
    <xdr:ext cx="57150" cy="85725"/>
    <xdr:pic>
      <xdr:nvPicPr>
        <xdr:cNvPr id="0" name="image96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35</xdr:row>
      <xdr:rowOff>0</xdr:rowOff>
    </xdr:from>
    <xdr:ext cx="152400" cy="104775"/>
    <xdr:pic>
      <xdr:nvPicPr>
        <xdr:cNvPr id="0" name="image97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36</xdr:row>
      <xdr:rowOff>0</xdr:rowOff>
    </xdr:from>
    <xdr:ext cx="152400" cy="104775"/>
    <xdr:pic>
      <xdr:nvPicPr>
        <xdr:cNvPr id="0" name="image98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37</xdr:row>
      <xdr:rowOff>0</xdr:rowOff>
    </xdr:from>
    <xdr:ext cx="152400" cy="104775"/>
    <xdr:pic>
      <xdr:nvPicPr>
        <xdr:cNvPr id="0" name="image99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37</xdr:row>
      <xdr:rowOff>0</xdr:rowOff>
    </xdr:from>
    <xdr:ext cx="57150" cy="85725"/>
    <xdr:pic>
      <xdr:nvPicPr>
        <xdr:cNvPr id="0" name="image100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38</xdr:row>
      <xdr:rowOff>0</xdr:rowOff>
    </xdr:from>
    <xdr:ext cx="152400" cy="104775"/>
    <xdr:pic>
      <xdr:nvPicPr>
        <xdr:cNvPr id="0" name="image101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39</xdr:row>
      <xdr:rowOff>0</xdr:rowOff>
    </xdr:from>
    <xdr:ext cx="152400" cy="104775"/>
    <xdr:pic>
      <xdr:nvPicPr>
        <xdr:cNvPr id="0" name="image102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39</xdr:row>
      <xdr:rowOff>0</xdr:rowOff>
    </xdr:from>
    <xdr:ext cx="57150" cy="85725"/>
    <xdr:pic>
      <xdr:nvPicPr>
        <xdr:cNvPr id="0" name="image103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40</xdr:row>
      <xdr:rowOff>0</xdr:rowOff>
    </xdr:from>
    <xdr:ext cx="152400" cy="104775"/>
    <xdr:pic>
      <xdr:nvPicPr>
        <xdr:cNvPr id="0" name="image104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41</xdr:row>
      <xdr:rowOff>0</xdr:rowOff>
    </xdr:from>
    <xdr:ext cx="152400" cy="104775"/>
    <xdr:pic>
      <xdr:nvPicPr>
        <xdr:cNvPr id="0" name="image105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42</xdr:row>
      <xdr:rowOff>0</xdr:rowOff>
    </xdr:from>
    <xdr:ext cx="152400" cy="104775"/>
    <xdr:pic>
      <xdr:nvPicPr>
        <xdr:cNvPr id="0" name="image106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43</xdr:row>
      <xdr:rowOff>0</xdr:rowOff>
    </xdr:from>
    <xdr:ext cx="152400" cy="104775"/>
    <xdr:pic>
      <xdr:nvPicPr>
        <xdr:cNvPr id="0" name="image107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44</xdr:row>
      <xdr:rowOff>0</xdr:rowOff>
    </xdr:from>
    <xdr:ext cx="152400" cy="104775"/>
    <xdr:pic>
      <xdr:nvPicPr>
        <xdr:cNvPr id="0" name="image108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45</xdr:row>
      <xdr:rowOff>0</xdr:rowOff>
    </xdr:from>
    <xdr:ext cx="152400" cy="104775"/>
    <xdr:pic>
      <xdr:nvPicPr>
        <xdr:cNvPr id="0" name="image109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46</xdr:row>
      <xdr:rowOff>0</xdr:rowOff>
    </xdr:from>
    <xdr:ext cx="152400" cy="104775"/>
    <xdr:pic>
      <xdr:nvPicPr>
        <xdr:cNvPr id="0" name="image110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47</xdr:row>
      <xdr:rowOff>0</xdr:rowOff>
    </xdr:from>
    <xdr:ext cx="152400" cy="104775"/>
    <xdr:pic>
      <xdr:nvPicPr>
        <xdr:cNvPr id="0" name="image111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47</xdr:row>
      <xdr:rowOff>0</xdr:rowOff>
    </xdr:from>
    <xdr:ext cx="57150" cy="85725"/>
    <xdr:pic>
      <xdr:nvPicPr>
        <xdr:cNvPr id="0" name="image112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48</xdr:row>
      <xdr:rowOff>0</xdr:rowOff>
    </xdr:from>
    <xdr:ext cx="152400" cy="104775"/>
    <xdr:pic>
      <xdr:nvPicPr>
        <xdr:cNvPr id="0" name="image113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49</xdr:row>
      <xdr:rowOff>0</xdr:rowOff>
    </xdr:from>
    <xdr:ext cx="152400" cy="104775"/>
    <xdr:pic>
      <xdr:nvPicPr>
        <xdr:cNvPr id="0" name="image114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49</xdr:row>
      <xdr:rowOff>0</xdr:rowOff>
    </xdr:from>
    <xdr:ext cx="57150" cy="85725"/>
    <xdr:pic>
      <xdr:nvPicPr>
        <xdr:cNvPr id="0" name="image115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50</xdr:row>
      <xdr:rowOff>0</xdr:rowOff>
    </xdr:from>
    <xdr:ext cx="152400" cy="104775"/>
    <xdr:pic>
      <xdr:nvPicPr>
        <xdr:cNvPr id="0" name="image116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51</xdr:row>
      <xdr:rowOff>0</xdr:rowOff>
    </xdr:from>
    <xdr:ext cx="152400" cy="104775"/>
    <xdr:pic>
      <xdr:nvPicPr>
        <xdr:cNvPr id="0" name="image117.gif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52</xdr:row>
      <xdr:rowOff>0</xdr:rowOff>
    </xdr:from>
    <xdr:ext cx="152400" cy="104775"/>
    <xdr:pic>
      <xdr:nvPicPr>
        <xdr:cNvPr id="0" name="image118.gif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52</xdr:row>
      <xdr:rowOff>0</xdr:rowOff>
    </xdr:from>
    <xdr:ext cx="57150" cy="85725"/>
    <xdr:pic>
      <xdr:nvPicPr>
        <xdr:cNvPr id="0" name="image119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53</xdr:row>
      <xdr:rowOff>0</xdr:rowOff>
    </xdr:from>
    <xdr:ext cx="152400" cy="104775"/>
    <xdr:pic>
      <xdr:nvPicPr>
        <xdr:cNvPr id="0" name="image120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53</xdr:row>
      <xdr:rowOff>0</xdr:rowOff>
    </xdr:from>
    <xdr:ext cx="57150" cy="85725"/>
    <xdr:pic>
      <xdr:nvPicPr>
        <xdr:cNvPr id="0" name="image121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54</xdr:row>
      <xdr:rowOff>0</xdr:rowOff>
    </xdr:from>
    <xdr:ext cx="152400" cy="104775"/>
    <xdr:pic>
      <xdr:nvPicPr>
        <xdr:cNvPr id="0" name="image122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55</xdr:row>
      <xdr:rowOff>0</xdr:rowOff>
    </xdr:from>
    <xdr:ext cx="152400" cy="104775"/>
    <xdr:pic>
      <xdr:nvPicPr>
        <xdr:cNvPr id="0" name="image123.gif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55</xdr:row>
      <xdr:rowOff>0</xdr:rowOff>
    </xdr:from>
    <xdr:ext cx="57150" cy="85725"/>
    <xdr:pic>
      <xdr:nvPicPr>
        <xdr:cNvPr id="0" name="image124.gif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56</xdr:row>
      <xdr:rowOff>0</xdr:rowOff>
    </xdr:from>
    <xdr:ext cx="152400" cy="104775"/>
    <xdr:pic>
      <xdr:nvPicPr>
        <xdr:cNvPr id="0" name="image125.gif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57</xdr:row>
      <xdr:rowOff>0</xdr:rowOff>
    </xdr:from>
    <xdr:ext cx="152400" cy="104775"/>
    <xdr:pic>
      <xdr:nvPicPr>
        <xdr:cNvPr id="0" name="image126.gif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58</xdr:row>
      <xdr:rowOff>0</xdr:rowOff>
    </xdr:from>
    <xdr:ext cx="152400" cy="104775"/>
    <xdr:pic>
      <xdr:nvPicPr>
        <xdr:cNvPr id="0" name="image127.gif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59</xdr:row>
      <xdr:rowOff>0</xdr:rowOff>
    </xdr:from>
    <xdr:ext cx="152400" cy="104775"/>
    <xdr:pic>
      <xdr:nvPicPr>
        <xdr:cNvPr id="0" name="image128.gif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Bureau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1" Type="http://schemas.openxmlformats.org/officeDocument/2006/relationships/hyperlink" Target="https://www.ffvoile.fr/ffv/sportif/cif/cif_detail.aspx?NoLicence=0542918Q&amp;AnneeSportive=" TargetMode="External"/><Relationship Id="rId10" Type="http://schemas.openxmlformats.org/officeDocument/2006/relationships/hyperlink" Target="https://www.ffvoile.fr/ffv/sportif/cif/cif_detail.aspx?NoLicence=1458312A&amp;AnneeSportive=" TargetMode="External"/><Relationship Id="rId13" Type="http://schemas.openxmlformats.org/officeDocument/2006/relationships/hyperlink" Target="https://www.ffvoile.fr/ffv/sportif/cif/cif_detail.aspx?NoLicence=0071392S&amp;AnneeSportive=" TargetMode="External"/><Relationship Id="rId12" Type="http://schemas.openxmlformats.org/officeDocument/2006/relationships/hyperlink" Target="https://www.ffvoile.fr/ffv/sportif/cif/cif_detail.aspx?NoLicence=0452131V&amp;AnneeSportive=" TargetMode="External"/><Relationship Id="rId1" Type="http://schemas.openxmlformats.org/officeDocument/2006/relationships/hyperlink" Target="https://www.ffvoile.fr/ffv/sportif/cif/cif_detail.aspx?NoLicence=1319437P&amp;AnneeSportive=" TargetMode="External"/><Relationship Id="rId2" Type="http://schemas.openxmlformats.org/officeDocument/2006/relationships/hyperlink" Target="https://www.ffvoile.fr/ffv/sportif/cif/cif_detail.aspx?NoLicence=1347264A&amp;AnneeSportive=" TargetMode="External"/><Relationship Id="rId3" Type="http://schemas.openxmlformats.org/officeDocument/2006/relationships/hyperlink" Target="https://www.ffvoile.fr/ffv/sportif/cif/cif_detail.aspx?NoLicence=1397144J&amp;AnneeSportive=" TargetMode="External"/><Relationship Id="rId4" Type="http://schemas.openxmlformats.org/officeDocument/2006/relationships/hyperlink" Target="https://www.ffvoile.fr/ffv/sportif/cif/cif_detail.aspx?NoLicence=1437527Z&amp;AnneeSportive=" TargetMode="External"/><Relationship Id="rId9" Type="http://schemas.openxmlformats.org/officeDocument/2006/relationships/hyperlink" Target="https://www.ffvoile.fr/ffv/sportif/cif/cif_detail.aspx?NoLicence=1183560A&amp;AnneeSportive=" TargetMode="External"/><Relationship Id="rId14" Type="http://schemas.openxmlformats.org/officeDocument/2006/relationships/drawing" Target="../drawings/drawing3.xml"/><Relationship Id="rId5" Type="http://schemas.openxmlformats.org/officeDocument/2006/relationships/hyperlink" Target="https://www.ffvoile.fr/ffv/sportif/cif/cif_detail.aspx?NoLicence=1513106C&amp;AnneeSportive=" TargetMode="External"/><Relationship Id="rId6" Type="http://schemas.openxmlformats.org/officeDocument/2006/relationships/hyperlink" Target="https://www.ffvoile.fr/ffv/sportif/cif/cif_detail.aspx?NoLicence=0483929T&amp;AnneeSportive=" TargetMode="External"/><Relationship Id="rId7" Type="http://schemas.openxmlformats.org/officeDocument/2006/relationships/hyperlink" Target="https://www.ffvoile.fr/ffv/sportif/cif/cif_detail.aspx?NoLicence=0433358Q&amp;AnneeSportive=" TargetMode="External"/><Relationship Id="rId8" Type="http://schemas.openxmlformats.org/officeDocument/2006/relationships/hyperlink" Target="https://www.ffvoile.fr/ffv/sportif/cif/cif_detail.aspx?NoLicence=1325244N&amp;AnneeSportive=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ffvoile.fr/ffv/sportif/cif/cif_detail.aspx?NoLicence=1439078Q&amp;AnneeSportive=" TargetMode="External"/><Relationship Id="rId22" Type="http://schemas.openxmlformats.org/officeDocument/2006/relationships/hyperlink" Target="https://www.ffvoile.fr/ffv/sportif/cif/cif_detail.aspx?NoLicence=1439971V&amp;AnneeSportive=" TargetMode="External"/><Relationship Id="rId21" Type="http://schemas.openxmlformats.org/officeDocument/2006/relationships/hyperlink" Target="https://www.ffvoile.fr/ffv/sportif/cif/cif_detail.aspx?NoLicence=0022249B&amp;AnneeSportive=" TargetMode="External"/><Relationship Id="rId24" Type="http://schemas.openxmlformats.org/officeDocument/2006/relationships/hyperlink" Target="https://www.ffvoile.fr/ffv/sportif/cif/cif_detail.aspx?NoLicence=1439013X&amp;AnneeSportive=" TargetMode="External"/><Relationship Id="rId23" Type="http://schemas.openxmlformats.org/officeDocument/2006/relationships/hyperlink" Target="https://www.ffvoile.fr/ffv/sportif/cif/cif_detail.aspx?NoLicence=1485499V&amp;AnneeSportive=" TargetMode="External"/><Relationship Id="rId1" Type="http://schemas.openxmlformats.org/officeDocument/2006/relationships/hyperlink" Target="https://www.ffvoile.fr/ffv/sportif/cif/cif_detail.aspx?NoLicence=0488512S&amp;AnneeSportive=" TargetMode="External"/><Relationship Id="rId2" Type="http://schemas.openxmlformats.org/officeDocument/2006/relationships/hyperlink" Target="https://www.ffvoile.fr/ffv/sportif/cif/cif_detail.aspx?NoLicence=1287974Q&amp;AnneeSportive=" TargetMode="External"/><Relationship Id="rId3" Type="http://schemas.openxmlformats.org/officeDocument/2006/relationships/hyperlink" Target="https://www.ffvoile.fr/ffv/sportif/cif/cif_detail.aspx?NoLicence=1334115D&amp;AnneeSportive=" TargetMode="External"/><Relationship Id="rId4" Type="http://schemas.openxmlformats.org/officeDocument/2006/relationships/hyperlink" Target="https://www.ffvoile.fr/ffv/sportif/cif/cif_detail.aspx?NoLicence=1383975R&amp;AnneeSportive=" TargetMode="External"/><Relationship Id="rId9" Type="http://schemas.openxmlformats.org/officeDocument/2006/relationships/hyperlink" Target="https://www.ffvoile.fr/ffv/sportif/cif/cif_detail.aspx?NoLicence=1390430Q&amp;AnneeSportive=" TargetMode="External"/><Relationship Id="rId26" Type="http://schemas.openxmlformats.org/officeDocument/2006/relationships/hyperlink" Target="https://www.ffvoile.fr/ffv/sportif/cif/cif_detail.aspx?NoLicence=1072673T&amp;AnneeSportive=" TargetMode="External"/><Relationship Id="rId25" Type="http://schemas.openxmlformats.org/officeDocument/2006/relationships/hyperlink" Target="https://www.ffvoile.fr/ffv/sportif/cif/cif_detail.aspx?NoLicence=1474405P&amp;AnneeSportive=" TargetMode="External"/><Relationship Id="rId28" Type="http://schemas.openxmlformats.org/officeDocument/2006/relationships/drawing" Target="../drawings/drawing5.xml"/><Relationship Id="rId27" Type="http://schemas.openxmlformats.org/officeDocument/2006/relationships/hyperlink" Target="https://www.ffvoile.fr/ffv/sportif/cif/cif_detail.aspx?NoLicence=0000057K&amp;AnneeSportive=" TargetMode="External"/><Relationship Id="rId5" Type="http://schemas.openxmlformats.org/officeDocument/2006/relationships/hyperlink" Target="https://www.ffvoile.fr/ffv/sportif/cif/cif_detail.aspx?NoLicence=1424031R&amp;AnneeSportive=" TargetMode="External"/><Relationship Id="rId6" Type="http://schemas.openxmlformats.org/officeDocument/2006/relationships/hyperlink" Target="https://www.ffvoile.fr/ffv/sportif/cif/cif_detail.aspx?NoLicence=0425653P&amp;AnneeSportive=" TargetMode="External"/><Relationship Id="rId7" Type="http://schemas.openxmlformats.org/officeDocument/2006/relationships/hyperlink" Target="https://www.ffvoile.fr/ffv/sportif/cif/cif_detail.aspx?NoLicence=0187215R&amp;AnneeSportive=" TargetMode="External"/><Relationship Id="rId8" Type="http://schemas.openxmlformats.org/officeDocument/2006/relationships/hyperlink" Target="https://www.ffvoile.fr/ffv/sportif/cif/cif_detail.aspx?NoLicence=1318680A&amp;AnneeSportive=" TargetMode="External"/><Relationship Id="rId11" Type="http://schemas.openxmlformats.org/officeDocument/2006/relationships/hyperlink" Target="https://www.ffvoile.fr/ffv/sportif/cif/cif_detail.aspx?NoLicence=0222002C&amp;AnneeSportive=" TargetMode="External"/><Relationship Id="rId10" Type="http://schemas.openxmlformats.org/officeDocument/2006/relationships/hyperlink" Target="https://www.ffvoile.fr/ffv/sportif/cif/cif_detail.aspx?NoLicence=1357492E&amp;AnneeSportive=" TargetMode="External"/><Relationship Id="rId13" Type="http://schemas.openxmlformats.org/officeDocument/2006/relationships/hyperlink" Target="https://www.ffvoile.fr/ffv/sportif/cif/cif_detail.aspx?NoLicence=1183560A&amp;AnneeSportive=" TargetMode="External"/><Relationship Id="rId12" Type="http://schemas.openxmlformats.org/officeDocument/2006/relationships/hyperlink" Target="https://www.ffvoile.fr/ffv/sportif/cif/cif_detail.aspx?NoLicence=1319437P&amp;AnneeSportive=" TargetMode="External"/><Relationship Id="rId15" Type="http://schemas.openxmlformats.org/officeDocument/2006/relationships/hyperlink" Target="https://www.ffvoile.fr/ffv/sportif/cif/cif_detail.aspx?NoLicence=1263098C&amp;AnneeSportive=" TargetMode="External"/><Relationship Id="rId14" Type="http://schemas.openxmlformats.org/officeDocument/2006/relationships/hyperlink" Target="https://www.ffvoile.fr/ffv/sportif/cif/cif_detail.aspx?NoLicence=1347264A&amp;AnneeSportive=" TargetMode="External"/><Relationship Id="rId17" Type="http://schemas.openxmlformats.org/officeDocument/2006/relationships/hyperlink" Target="https://www.ffvoile.fr/ffv/sportif/cif/cif_detail.aspx?NoLicence=1437527Z&amp;AnneeSportive=" TargetMode="External"/><Relationship Id="rId16" Type="http://schemas.openxmlformats.org/officeDocument/2006/relationships/hyperlink" Target="https://www.ffvoile.fr/ffv/sportif/cif/cif_detail.aspx?NoLicence=0425763D&amp;AnneeSportive=" TargetMode="External"/><Relationship Id="rId19" Type="http://schemas.openxmlformats.org/officeDocument/2006/relationships/hyperlink" Target="https://www.ffvoile.fr/ffv/sportif/cif/cif_detail.aspx?NoLicence=1421929B&amp;AnneeSportive=" TargetMode="External"/><Relationship Id="rId18" Type="http://schemas.openxmlformats.org/officeDocument/2006/relationships/hyperlink" Target="https://www.ffvoile.fr/ffv/sportif/cif/cif_detail.aspx?NoLicence=1368020W&amp;AnneeSportive=" TargetMode="Externa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ffvoile.fr/ffv/sportif/cif/cif_detail.aspx?NoLicence=1151580N&amp;AnneeSportive=" TargetMode="External"/><Relationship Id="rId42" Type="http://schemas.openxmlformats.org/officeDocument/2006/relationships/hyperlink" Target="https://www.ffvoile.fr/ffv/sportif/cif/cif_detail.aspx?NoLicence=1405677X&amp;AnneeSportive=" TargetMode="External"/><Relationship Id="rId41" Type="http://schemas.openxmlformats.org/officeDocument/2006/relationships/hyperlink" Target="https://www.ffvoile.fr/ffv/sportif/cif/cif_detail.aspx?NoLicence=1397915M&amp;AnneeSportive=" TargetMode="External"/><Relationship Id="rId44" Type="http://schemas.openxmlformats.org/officeDocument/2006/relationships/hyperlink" Target="https://www.ffvoile.fr/ffv/sportif/cif/cif_detail.aspx?NoLicence=1255068N&amp;AnneeSportive=" TargetMode="External"/><Relationship Id="rId43" Type="http://schemas.openxmlformats.org/officeDocument/2006/relationships/hyperlink" Target="https://www.ffvoile.fr/ffv/sportif/cif/cif_detail.aspx?NoLicence=1429141P&amp;AnneeSportive=" TargetMode="External"/><Relationship Id="rId46" Type="http://schemas.openxmlformats.org/officeDocument/2006/relationships/hyperlink" Target="https://www.ffvoile.fr/ffv/sportif/cif/cif_detail.aspx?NoLicence=1424713B&amp;AnneeSportive=" TargetMode="External"/><Relationship Id="rId45" Type="http://schemas.openxmlformats.org/officeDocument/2006/relationships/hyperlink" Target="https://www.ffvoile.fr/ffv/sportif/cif/cif_detail.aspx?NoLicence=1368883V&amp;AnneeSportive=" TargetMode="External"/><Relationship Id="rId1" Type="http://schemas.openxmlformats.org/officeDocument/2006/relationships/hyperlink" Target="https://www.ffvoile.fr/ffv/sportif/cif/cif_detail.aspx?NoLicence=0055170U&amp;AnneeSportive=" TargetMode="External"/><Relationship Id="rId2" Type="http://schemas.openxmlformats.org/officeDocument/2006/relationships/hyperlink" Target="https://www.ffvoile.fr/ffv/sportif/cif/cif_detail.aspx?NoLicence=1263098C&amp;AnneeSportive=" TargetMode="External"/><Relationship Id="rId3" Type="http://schemas.openxmlformats.org/officeDocument/2006/relationships/hyperlink" Target="https://www.ffvoile.fr/ffv/sportif/cif/cif_detail.aspx?NoLicence=0347602L&amp;AnneeSportive=" TargetMode="External"/><Relationship Id="rId4" Type="http://schemas.openxmlformats.org/officeDocument/2006/relationships/hyperlink" Target="https://www.ffvoile.fr/ffv/sportif/cif/cif_detail.aspx?NoLicence=1193698L&amp;AnneeSportive=" TargetMode="External"/><Relationship Id="rId9" Type="http://schemas.openxmlformats.org/officeDocument/2006/relationships/hyperlink" Target="https://www.ffvoile.fr/ffv/sportif/cif/cif_detail.aspx?NoLicence=0000057K&amp;AnneeSportive=" TargetMode="External"/><Relationship Id="rId48" Type="http://schemas.openxmlformats.org/officeDocument/2006/relationships/hyperlink" Target="https://www.ffvoile.fr/ffv/sportif/cif/cif_detail.aspx?NoLicence=1111399H&amp;AnneeSportive=" TargetMode="External"/><Relationship Id="rId47" Type="http://schemas.openxmlformats.org/officeDocument/2006/relationships/hyperlink" Target="https://www.ffvoile.fr/ffv/sportif/cif/cif_detail.aspx?NoLicence=1398217B&amp;AnneeSportive=" TargetMode="External"/><Relationship Id="rId49" Type="http://schemas.openxmlformats.org/officeDocument/2006/relationships/hyperlink" Target="https://www.ffvoile.fr/ffv/sportif/cif/cif_detail.aspx?NoLicence=1370404E&amp;AnneeSportive=" TargetMode="External"/><Relationship Id="rId5" Type="http://schemas.openxmlformats.org/officeDocument/2006/relationships/hyperlink" Target="https://www.ffvoile.fr/ffv/sportif/cif/cif_detail.aspx?NoLicence=1410959Z&amp;AnneeSportive=" TargetMode="External"/><Relationship Id="rId6" Type="http://schemas.openxmlformats.org/officeDocument/2006/relationships/hyperlink" Target="https://www.ffvoile.fr/ffv/sportif/cif/cif_detail.aspx?NoLicence=1037225T&amp;AnneeSportive=" TargetMode="External"/><Relationship Id="rId7" Type="http://schemas.openxmlformats.org/officeDocument/2006/relationships/hyperlink" Target="https://www.ffvoile.fr/ffv/sportif/cif/cif_detail.aspx?NoLicence=0187215R&amp;AnneeSportive=" TargetMode="External"/><Relationship Id="rId8" Type="http://schemas.openxmlformats.org/officeDocument/2006/relationships/hyperlink" Target="https://www.ffvoile.fr/ffv/sportif/cif/cif_detail.aspx?NoLicence=1390430Q&amp;AnneeSportive=" TargetMode="External"/><Relationship Id="rId31" Type="http://schemas.openxmlformats.org/officeDocument/2006/relationships/hyperlink" Target="https://www.ffvoile.fr/ffv/sportif/cif/cif_detail.aspx?NoLicence=1369354L&amp;AnneeSportive=" TargetMode="External"/><Relationship Id="rId30" Type="http://schemas.openxmlformats.org/officeDocument/2006/relationships/hyperlink" Target="https://www.ffvoile.fr/ffv/sportif/cif/cif_detail.aspx?NoLicence=0344257B&amp;AnneeSportive=" TargetMode="External"/><Relationship Id="rId33" Type="http://schemas.openxmlformats.org/officeDocument/2006/relationships/hyperlink" Target="https://www.ffvoile.fr/ffv/sportif/cif/cif_detail.aspx?NoLicence=0425653P&amp;AnneeSportive=" TargetMode="External"/><Relationship Id="rId32" Type="http://schemas.openxmlformats.org/officeDocument/2006/relationships/hyperlink" Target="https://www.ffvoile.fr/ffv/sportif/cif/cif_detail.aspx?NoLicence=0947156W&amp;AnneeSportive=" TargetMode="External"/><Relationship Id="rId35" Type="http://schemas.openxmlformats.org/officeDocument/2006/relationships/hyperlink" Target="https://www.ffvoile.fr/ffv/sportif/cif/cif_detail.aspx?NoLicence=0205609B&amp;AnneeSportive=" TargetMode="External"/><Relationship Id="rId34" Type="http://schemas.openxmlformats.org/officeDocument/2006/relationships/hyperlink" Target="https://www.ffvoile.fr/ffv/sportif/cif/cif_detail.aspx?NoLicence=1365353T&amp;AnneeSportive=" TargetMode="External"/><Relationship Id="rId37" Type="http://schemas.openxmlformats.org/officeDocument/2006/relationships/hyperlink" Target="https://www.ffvoile.fr/ffv/sportif/cif/cif_detail.aspx?NoLicence=1446698C&amp;AnneeSportive=" TargetMode="External"/><Relationship Id="rId36" Type="http://schemas.openxmlformats.org/officeDocument/2006/relationships/hyperlink" Target="https://www.ffvoile.fr/ffv/sportif/cif/cif_detail.aspx?NoLicence=0001109F&amp;AnneeSportive=" TargetMode="External"/><Relationship Id="rId39" Type="http://schemas.openxmlformats.org/officeDocument/2006/relationships/hyperlink" Target="https://www.ffvoile.fr/ffv/sportif/cif/cif_detail.aspx?NoLicence=0987930U&amp;AnneeSportive=" TargetMode="External"/><Relationship Id="rId38" Type="http://schemas.openxmlformats.org/officeDocument/2006/relationships/hyperlink" Target="https://www.ffvoile.fr/ffv/sportif/cif/cif_detail.aspx?NoLicence=0008528J&amp;AnneeSportive=" TargetMode="External"/><Relationship Id="rId20" Type="http://schemas.openxmlformats.org/officeDocument/2006/relationships/hyperlink" Target="https://www.ffvoile.fr/ffv/sportif/cif/cif_detail.aspx?NoLicence=1482878Q&amp;AnneeSportive=" TargetMode="External"/><Relationship Id="rId22" Type="http://schemas.openxmlformats.org/officeDocument/2006/relationships/hyperlink" Target="https://www.ffvoile.fr/ffv/sportif/cif/cif_detail.aspx?NoLicence=1334115D&amp;AnneeSportive=" TargetMode="External"/><Relationship Id="rId21" Type="http://schemas.openxmlformats.org/officeDocument/2006/relationships/hyperlink" Target="https://www.ffvoile.fr/ffv/sportif/cif/cif_detail.aspx?NoLicence=1425776J&amp;AnneeSportive=" TargetMode="External"/><Relationship Id="rId24" Type="http://schemas.openxmlformats.org/officeDocument/2006/relationships/hyperlink" Target="https://www.ffvoile.fr/ffv/sportif/cif/cif_detail.aspx?NoLicence=0667114L&amp;AnneeSportive=" TargetMode="External"/><Relationship Id="rId23" Type="http://schemas.openxmlformats.org/officeDocument/2006/relationships/hyperlink" Target="https://www.ffvoile.fr/ffv/sportif/cif/cif_detail.aspx?NoLicence=0544990Y&amp;AnneeSportive=" TargetMode="External"/><Relationship Id="rId26" Type="http://schemas.openxmlformats.org/officeDocument/2006/relationships/hyperlink" Target="https://www.ffvoile.fr/ffv/sportif/cif/cif_detail.aspx?NoLicence=0077619D&amp;AnneeSportive=" TargetMode="External"/><Relationship Id="rId25" Type="http://schemas.openxmlformats.org/officeDocument/2006/relationships/hyperlink" Target="https://www.ffvoile.fr/ffv/sportif/cif/cif_detail.aspx?NoLicence=0460614G&amp;AnneeSportive=" TargetMode="External"/><Relationship Id="rId28" Type="http://schemas.openxmlformats.org/officeDocument/2006/relationships/hyperlink" Target="https://www.ffvoile.fr/ffv/sportif/cif/cif_detail.aspx?NoLicence=0222002C&amp;AnneeSportive=" TargetMode="External"/><Relationship Id="rId27" Type="http://schemas.openxmlformats.org/officeDocument/2006/relationships/hyperlink" Target="https://www.ffvoile.fr/ffv/sportif/cif/cif_detail.aspx?NoLicence=0567257T&amp;AnneeSportive=" TargetMode="External"/><Relationship Id="rId29" Type="http://schemas.openxmlformats.org/officeDocument/2006/relationships/hyperlink" Target="https://www.ffvoile.fr/ffv/sportif/cif/cif_detail.aspx?NoLicence=1031819M&amp;AnneeSportive=" TargetMode="External"/><Relationship Id="rId51" Type="http://schemas.openxmlformats.org/officeDocument/2006/relationships/hyperlink" Target="https://www.ffvoile.fr/ffv/sportif/cif/cif_detail.aspx?NoLicence=1062699D&amp;AnneeSportive=" TargetMode="External"/><Relationship Id="rId50" Type="http://schemas.openxmlformats.org/officeDocument/2006/relationships/hyperlink" Target="https://www.ffvoile.fr/ffv/sportif/cif/cif_detail.aspx?NoLicence=1405676W&amp;AnneeSportive=" TargetMode="External"/><Relationship Id="rId53" Type="http://schemas.openxmlformats.org/officeDocument/2006/relationships/hyperlink" Target="https://www.ffvoile.fr/ffv/sportif/cif/cif_detail.aspx?NoLicence=1028270Q&amp;AnneeSportive=" TargetMode="External"/><Relationship Id="rId52" Type="http://schemas.openxmlformats.org/officeDocument/2006/relationships/hyperlink" Target="https://www.ffvoile.fr/ffv/sportif/cif/cif_detail.aspx?NoLicence=1432089K&amp;AnneeSportive=" TargetMode="External"/><Relationship Id="rId11" Type="http://schemas.openxmlformats.org/officeDocument/2006/relationships/hyperlink" Target="https://www.ffvoile.fr/ffv/sportif/cif/cif_detail.aspx?NoLicence=1352450C&amp;AnneeSportive=" TargetMode="External"/><Relationship Id="rId55" Type="http://schemas.openxmlformats.org/officeDocument/2006/relationships/hyperlink" Target="https://www.ffvoile.fr/ffv/sportif/cif/cif_detail.aspx?NoLicence=1392794C&amp;AnneeSportive=" TargetMode="External"/><Relationship Id="rId10" Type="http://schemas.openxmlformats.org/officeDocument/2006/relationships/hyperlink" Target="https://www.ffvoile.fr/ffv/sportif/cif/cif_detail.aspx?NoLicence=0022249B&amp;AnneeSportive=" TargetMode="External"/><Relationship Id="rId54" Type="http://schemas.openxmlformats.org/officeDocument/2006/relationships/hyperlink" Target="https://www.ffvoile.fr/ffv/sportif/cif/cif_detail.aspx?NoLicence=1333351H&amp;AnneeSportive=" TargetMode="External"/><Relationship Id="rId13" Type="http://schemas.openxmlformats.org/officeDocument/2006/relationships/hyperlink" Target="https://www.ffvoile.fr/ffv/sportif/cif/cif_detail.aspx?NoLicence=1368020W&amp;AnneeSportive=" TargetMode="External"/><Relationship Id="rId12" Type="http://schemas.openxmlformats.org/officeDocument/2006/relationships/hyperlink" Target="https://www.ffvoile.fr/ffv/sportif/cif/cif_detail.aspx?NoLicence=1383975R&amp;AnneeSportive=" TargetMode="External"/><Relationship Id="rId56" Type="http://schemas.openxmlformats.org/officeDocument/2006/relationships/drawing" Target="../drawings/drawing8.xml"/><Relationship Id="rId15" Type="http://schemas.openxmlformats.org/officeDocument/2006/relationships/hyperlink" Target="https://www.ffvoile.fr/ffv/sportif/cif/cif_detail.aspx?NoLicence=1374237X&amp;AnneeSportive=" TargetMode="External"/><Relationship Id="rId14" Type="http://schemas.openxmlformats.org/officeDocument/2006/relationships/hyperlink" Target="https://www.ffvoile.fr/ffv/sportif/cif/cif_detail.aspx?NoLicence=1357492E&amp;AnneeSportive=" TargetMode="External"/><Relationship Id="rId17" Type="http://schemas.openxmlformats.org/officeDocument/2006/relationships/hyperlink" Target="https://www.ffvoile.fr/ffv/sportif/cif/cif_detail.aspx?NoLicence=1439078Q&amp;AnneeSportive=" TargetMode="External"/><Relationship Id="rId16" Type="http://schemas.openxmlformats.org/officeDocument/2006/relationships/hyperlink" Target="https://www.ffvoile.fr/ffv/sportif/cif/cif_detail.aspx?NoLicence=1485499V&amp;AnneeSportive=" TargetMode="External"/><Relationship Id="rId19" Type="http://schemas.openxmlformats.org/officeDocument/2006/relationships/hyperlink" Target="https://www.ffvoile.fr/ffv/sportif/cif/cif_detail.aspx?NoLicence=1439013X&amp;AnneeSportive=" TargetMode="External"/><Relationship Id="rId18" Type="http://schemas.openxmlformats.org/officeDocument/2006/relationships/hyperlink" Target="https://www.ffvoile.fr/ffv/sportif/cif/cif_detail.aspx?NoLicence=1425053F&amp;AnneeSportiv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9.29"/>
    <col customWidth="1" min="5" max="5" width="24.86"/>
    <col customWidth="1" min="6" max="6" width="21.14"/>
    <col customWidth="1" min="7" max="7" width="8.14"/>
    <col customWidth="1" min="8" max="9" width="8.29"/>
    <col customWidth="1" min="10" max="10" width="10.14"/>
    <col customWidth="1" min="11" max="11" width="11.14"/>
    <col customWidth="1" min="12" max="12" width="10.14"/>
    <col customWidth="1" min="13" max="16" width="9.14"/>
    <col customWidth="1" min="17" max="17" width="10.29"/>
    <col customWidth="1" min="18" max="18" width="3.14"/>
    <col customWidth="1" min="19" max="20" width="10.71"/>
  </cols>
  <sheetData>
    <row r="1" ht="27.0" customHeight="1">
      <c r="A1" s="1"/>
      <c r="B1" s="1"/>
      <c r="C1" s="1"/>
      <c r="D1" s="1"/>
      <c r="E1" s="2" t="s">
        <v>0</v>
      </c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1" t="s">
        <v>1</v>
      </c>
    </row>
    <row r="2" ht="12.75" customHeight="1">
      <c r="A2" s="1"/>
      <c r="B2" s="1"/>
      <c r="C2" s="1"/>
      <c r="D2" s="1"/>
      <c r="G2" s="4"/>
      <c r="H2" s="4"/>
      <c r="I2" s="4"/>
      <c r="J2" s="4"/>
      <c r="K2" s="4"/>
      <c r="L2" s="1"/>
      <c r="M2" s="1"/>
      <c r="N2" s="1"/>
      <c r="O2" s="1"/>
      <c r="P2" s="1"/>
      <c r="Q2" s="1"/>
    </row>
    <row r="3" ht="12.75" customHeight="1">
      <c r="A3" s="5" t="s">
        <v>2</v>
      </c>
      <c r="B3" s="5" t="s">
        <v>3</v>
      </c>
      <c r="C3" s="5" t="s">
        <v>4</v>
      </c>
      <c r="D3" s="5" t="s">
        <v>5</v>
      </c>
      <c r="E3" s="6"/>
      <c r="F3" s="6"/>
      <c r="G3" s="7" t="s">
        <v>6</v>
      </c>
      <c r="H3" s="7" t="s">
        <v>7</v>
      </c>
      <c r="I3" s="7" t="s">
        <v>8</v>
      </c>
      <c r="J3" s="5" t="s">
        <v>9</v>
      </c>
      <c r="K3" s="8" t="s">
        <v>10</v>
      </c>
      <c r="L3" s="5" t="s">
        <v>11</v>
      </c>
      <c r="M3" s="5" t="s">
        <v>12</v>
      </c>
      <c r="N3" s="5" t="s">
        <v>13</v>
      </c>
      <c r="O3" s="9" t="s">
        <v>14</v>
      </c>
      <c r="P3" s="7" t="s">
        <v>15</v>
      </c>
      <c r="Q3" s="7" t="s">
        <v>16</v>
      </c>
      <c r="R3" s="10"/>
      <c r="S3" s="10"/>
      <c r="T3" s="10"/>
    </row>
    <row r="4" ht="19.5" customHeight="1">
      <c r="A4" s="7"/>
      <c r="B4" s="7"/>
      <c r="C4" s="7"/>
      <c r="D4" s="7"/>
      <c r="E4" s="6" t="s">
        <v>17</v>
      </c>
      <c r="F4" s="6" t="s">
        <v>18</v>
      </c>
      <c r="G4" s="7">
        <v>1961.0</v>
      </c>
      <c r="H4" s="7" t="s">
        <v>19</v>
      </c>
      <c r="I4" s="7"/>
      <c r="J4" s="7"/>
      <c r="K4" s="9">
        <v>600.0</v>
      </c>
      <c r="L4" s="11">
        <v>1080.0</v>
      </c>
      <c r="M4" s="7"/>
      <c r="N4" s="7"/>
      <c r="O4" s="9">
        <v>600.0</v>
      </c>
      <c r="P4" s="7">
        <v>903.0</v>
      </c>
      <c r="Q4" s="12" t="str">
        <f>SUM(I4:P4)</f>
        <v>3183</v>
      </c>
      <c r="R4" s="10"/>
      <c r="S4" s="10"/>
      <c r="T4" s="10"/>
    </row>
    <row r="5" ht="19.5" customHeight="1">
      <c r="A5" s="7"/>
      <c r="B5" s="7"/>
      <c r="C5" s="13" t="s">
        <v>20</v>
      </c>
      <c r="D5" s="7"/>
      <c r="E5" s="6" t="s">
        <v>21</v>
      </c>
      <c r="F5" s="6" t="s">
        <v>22</v>
      </c>
      <c r="G5" s="7">
        <v>1985.0</v>
      </c>
      <c r="H5" s="7" t="s">
        <v>23</v>
      </c>
      <c r="I5" s="14">
        <v>1076.0</v>
      </c>
      <c r="J5" s="14">
        <v>867.0</v>
      </c>
      <c r="K5" s="9">
        <v>600.0</v>
      </c>
      <c r="L5" s="11">
        <v>1200.0</v>
      </c>
      <c r="M5" s="14"/>
      <c r="N5" s="14">
        <v>887.0</v>
      </c>
      <c r="O5" s="15"/>
      <c r="P5" s="7">
        <v>1100.0</v>
      </c>
      <c r="Q5" s="12" t="str">
        <f>SUM(I5:P5)-J5-N5-I5</f>
        <v>2900</v>
      </c>
      <c r="R5" s="10"/>
      <c r="S5" s="10"/>
      <c r="T5" s="10"/>
    </row>
    <row r="6" ht="19.5" customHeight="1">
      <c r="A6" s="7"/>
      <c r="B6" s="7"/>
      <c r="C6" s="16" t="s">
        <v>20</v>
      </c>
      <c r="D6" s="7"/>
      <c r="E6" s="6" t="s">
        <v>24</v>
      </c>
      <c r="F6" s="6" t="s">
        <v>18</v>
      </c>
      <c r="G6" s="7">
        <v>1961.0</v>
      </c>
      <c r="H6" s="7" t="s">
        <v>19</v>
      </c>
      <c r="I6" s="7"/>
      <c r="J6" s="7"/>
      <c r="K6" s="9"/>
      <c r="L6" s="11">
        <v>972.0</v>
      </c>
      <c r="M6" s="7">
        <v>1200.0</v>
      </c>
      <c r="N6" s="7"/>
      <c r="O6" s="9">
        <v>508.0</v>
      </c>
      <c r="P6" s="7"/>
      <c r="Q6" s="12" t="str">
        <f t="shared" ref="Q6:Q16" si="1">SUM(I6:P6)</f>
        <v>2680</v>
      </c>
      <c r="R6" s="10"/>
      <c r="S6" s="10"/>
      <c r="T6" s="10"/>
    </row>
    <row r="7" ht="19.5" customHeight="1">
      <c r="A7" s="7"/>
      <c r="B7" s="7"/>
      <c r="C7" s="16"/>
      <c r="D7" s="17" t="s">
        <v>20</v>
      </c>
      <c r="E7" s="18" t="s">
        <v>25</v>
      </c>
      <c r="F7" s="6" t="s">
        <v>26</v>
      </c>
      <c r="G7" s="7">
        <v>2004.0</v>
      </c>
      <c r="H7" s="7" t="s">
        <v>19</v>
      </c>
      <c r="I7" s="7"/>
      <c r="J7" s="7"/>
      <c r="K7" s="9"/>
      <c r="L7" s="11">
        <v>1159.0</v>
      </c>
      <c r="M7" s="7">
        <v>1108.0</v>
      </c>
      <c r="N7" s="7"/>
      <c r="O7" s="15"/>
      <c r="P7" s="14"/>
      <c r="Q7" s="12" t="str">
        <f t="shared" si="1"/>
        <v>2267</v>
      </c>
      <c r="R7" s="10"/>
      <c r="S7" s="10"/>
      <c r="T7" s="10"/>
    </row>
    <row r="8" ht="19.5" customHeight="1">
      <c r="A8" s="19"/>
      <c r="B8" s="7"/>
      <c r="C8" s="17" t="s">
        <v>20</v>
      </c>
      <c r="D8" s="7"/>
      <c r="E8" s="20" t="s">
        <v>27</v>
      </c>
      <c r="F8" s="6" t="s">
        <v>28</v>
      </c>
      <c r="G8" s="7">
        <v>1971.0</v>
      </c>
      <c r="H8" s="7" t="s">
        <v>29</v>
      </c>
      <c r="I8" s="7"/>
      <c r="J8" s="7"/>
      <c r="K8" s="9">
        <v>561.0</v>
      </c>
      <c r="L8" s="11">
        <v>1119.0</v>
      </c>
      <c r="M8" s="14"/>
      <c r="N8" s="7">
        <v>551.0</v>
      </c>
      <c r="O8" s="15"/>
      <c r="P8" s="7"/>
      <c r="Q8" s="12" t="str">
        <f t="shared" si="1"/>
        <v>2231</v>
      </c>
      <c r="R8" s="10"/>
      <c r="S8" s="10"/>
      <c r="T8" s="10"/>
    </row>
    <row r="9" ht="19.5" customHeight="1">
      <c r="A9" s="7"/>
      <c r="B9" s="7"/>
      <c r="C9" s="7"/>
      <c r="D9" s="7"/>
      <c r="E9" s="6" t="s">
        <v>30</v>
      </c>
      <c r="F9" s="6" t="s">
        <v>31</v>
      </c>
      <c r="G9" s="7">
        <v>1986.0</v>
      </c>
      <c r="H9" s="7" t="s">
        <v>19</v>
      </c>
      <c r="I9" s="7"/>
      <c r="J9" s="7"/>
      <c r="K9" s="9">
        <v>600.0</v>
      </c>
      <c r="L9" s="11">
        <v>1007.0</v>
      </c>
      <c r="M9" s="7"/>
      <c r="N9" s="7"/>
      <c r="O9" s="9">
        <v>600.0</v>
      </c>
      <c r="P9" s="7"/>
      <c r="Q9" s="12" t="str">
        <f t="shared" si="1"/>
        <v>2207</v>
      </c>
      <c r="R9" s="10"/>
      <c r="S9" s="10"/>
      <c r="T9" s="10"/>
    </row>
    <row r="10" ht="19.5" customHeight="1">
      <c r="A10" s="7"/>
      <c r="B10" s="7"/>
      <c r="C10" s="7"/>
      <c r="D10" s="16" t="s">
        <v>20</v>
      </c>
      <c r="E10" s="18" t="s">
        <v>32</v>
      </c>
      <c r="F10" s="6" t="s">
        <v>26</v>
      </c>
      <c r="G10" s="7">
        <v>2004.0</v>
      </c>
      <c r="H10" s="7" t="s">
        <v>19</v>
      </c>
      <c r="I10" s="7"/>
      <c r="J10" s="7"/>
      <c r="K10" s="9"/>
      <c r="L10" s="11">
        <v>842.0</v>
      </c>
      <c r="M10" s="7">
        <v>1022.0</v>
      </c>
      <c r="N10" s="7"/>
      <c r="O10" s="9">
        <v>301.0</v>
      </c>
      <c r="P10" s="7"/>
      <c r="Q10" s="12" t="str">
        <f t="shared" si="1"/>
        <v>2165</v>
      </c>
      <c r="R10" s="10"/>
      <c r="S10" s="10"/>
      <c r="T10" s="10"/>
    </row>
    <row r="11" ht="19.5" customHeight="1">
      <c r="A11" s="7"/>
      <c r="B11" s="7"/>
      <c r="C11" s="21"/>
      <c r="D11" s="7"/>
      <c r="E11" s="6" t="s">
        <v>33</v>
      </c>
      <c r="F11" s="6" t="s">
        <v>34</v>
      </c>
      <c r="G11" s="7">
        <v>1978.0</v>
      </c>
      <c r="H11" s="7" t="s">
        <v>19</v>
      </c>
      <c r="I11" s="7"/>
      <c r="J11" s="7">
        <v>1022.0</v>
      </c>
      <c r="K11" s="9"/>
      <c r="L11" s="11">
        <v>1043.0</v>
      </c>
      <c r="M11" s="14"/>
      <c r="N11" s="14"/>
      <c r="O11" s="9"/>
      <c r="P11" s="7"/>
      <c r="Q11" s="12" t="str">
        <f t="shared" si="1"/>
        <v>2065</v>
      </c>
      <c r="R11" s="10"/>
      <c r="S11" s="10"/>
      <c r="T11" s="10"/>
    </row>
    <row r="12" ht="19.5" customHeight="1">
      <c r="A12" s="7"/>
      <c r="B12" s="7"/>
      <c r="C12" s="7"/>
      <c r="D12" s="21"/>
      <c r="E12" s="6" t="s">
        <v>35</v>
      </c>
      <c r="F12" s="6" t="s">
        <v>26</v>
      </c>
      <c r="G12" s="7">
        <v>2002.0</v>
      </c>
      <c r="H12" s="7" t="s">
        <v>19</v>
      </c>
      <c r="I12" s="7"/>
      <c r="J12" s="7"/>
      <c r="K12" s="9">
        <v>543.0</v>
      </c>
      <c r="L12" s="11">
        <v>938.0</v>
      </c>
      <c r="M12" s="7">
        <v>339.0</v>
      </c>
      <c r="N12" s="7"/>
      <c r="O12" s="9"/>
      <c r="P12" s="7"/>
      <c r="Q12" s="12" t="str">
        <f t="shared" si="1"/>
        <v>1820</v>
      </c>
      <c r="R12" s="10"/>
      <c r="S12" s="10"/>
      <c r="T12" s="10"/>
    </row>
    <row r="13" ht="19.5" customHeight="1">
      <c r="A13" s="7"/>
      <c r="B13" s="7"/>
      <c r="C13" s="7"/>
      <c r="D13" s="7"/>
      <c r="E13" s="6" t="s">
        <v>36</v>
      </c>
      <c r="F13" s="6" t="s">
        <v>22</v>
      </c>
      <c r="G13" s="7">
        <v>1968.0</v>
      </c>
      <c r="H13" s="7" t="s">
        <v>19</v>
      </c>
      <c r="I13" s="7"/>
      <c r="J13" s="7"/>
      <c r="K13" s="9">
        <v>429.0</v>
      </c>
      <c r="L13" s="11">
        <v>873.0</v>
      </c>
      <c r="M13" s="7">
        <v>515.0</v>
      </c>
      <c r="N13" s="7"/>
      <c r="O13" s="9"/>
      <c r="P13" s="7"/>
      <c r="Q13" s="12" t="str">
        <f t="shared" si="1"/>
        <v>1817</v>
      </c>
      <c r="R13" s="10"/>
      <c r="S13" s="10"/>
      <c r="T13" s="10"/>
    </row>
    <row r="14" ht="19.5" customHeight="1">
      <c r="A14" s="19"/>
      <c r="B14" s="7"/>
      <c r="C14" s="13"/>
      <c r="D14" s="7"/>
      <c r="E14" s="20" t="s">
        <v>37</v>
      </c>
      <c r="F14" s="6" t="s">
        <v>38</v>
      </c>
      <c r="G14" s="7">
        <v>1980.0</v>
      </c>
      <c r="H14" s="7" t="s">
        <v>39</v>
      </c>
      <c r="I14" s="7"/>
      <c r="J14" s="7"/>
      <c r="K14" s="9">
        <v>301.0</v>
      </c>
      <c r="L14" s="11">
        <v>674.0</v>
      </c>
      <c r="M14" s="7">
        <v>800.0</v>
      </c>
      <c r="N14" s="7"/>
      <c r="O14" s="9"/>
      <c r="P14" s="7"/>
      <c r="Q14" s="12" t="str">
        <f t="shared" si="1"/>
        <v>1775</v>
      </c>
      <c r="R14" s="10"/>
      <c r="S14" s="10"/>
      <c r="T14" s="10"/>
    </row>
    <row r="15" ht="19.5" customHeight="1">
      <c r="A15" s="7"/>
      <c r="B15" s="7"/>
      <c r="C15" s="7"/>
      <c r="D15" s="7"/>
      <c r="E15" s="18" t="s">
        <v>40</v>
      </c>
      <c r="F15" s="6" t="s">
        <v>26</v>
      </c>
      <c r="G15" s="7">
        <v>2005.0</v>
      </c>
      <c r="H15" s="7" t="s">
        <v>19</v>
      </c>
      <c r="I15" s="7"/>
      <c r="J15" s="7"/>
      <c r="K15" s="9">
        <v>444.0</v>
      </c>
      <c r="L15" s="11">
        <v>812.0</v>
      </c>
      <c r="M15" s="7"/>
      <c r="N15" s="7"/>
      <c r="O15" s="9"/>
      <c r="P15" s="7">
        <v>434.0</v>
      </c>
      <c r="Q15" s="12" t="str">
        <f t="shared" si="1"/>
        <v>1690</v>
      </c>
      <c r="R15" s="22"/>
      <c r="S15" s="10"/>
      <c r="T15" s="10"/>
    </row>
    <row r="16" ht="19.5" customHeight="1">
      <c r="A16" s="7"/>
      <c r="B16" s="7"/>
      <c r="C16" s="23"/>
      <c r="D16" s="7"/>
      <c r="E16" s="6" t="s">
        <v>41</v>
      </c>
      <c r="F16" s="6" t="s">
        <v>42</v>
      </c>
      <c r="G16" s="7">
        <v>1963.0</v>
      </c>
      <c r="H16" s="7" t="s">
        <v>23</v>
      </c>
      <c r="I16" s="7"/>
      <c r="J16" s="7"/>
      <c r="K16" s="9">
        <v>324.0</v>
      </c>
      <c r="L16" s="11">
        <v>489.0</v>
      </c>
      <c r="M16" s="7">
        <v>736.0</v>
      </c>
      <c r="N16" s="7"/>
      <c r="O16" s="15"/>
      <c r="P16" s="7"/>
      <c r="Q16" s="12" t="str">
        <f t="shared" si="1"/>
        <v>1549</v>
      </c>
      <c r="R16" s="10"/>
      <c r="S16" s="10"/>
      <c r="T16" s="10"/>
    </row>
    <row r="17" ht="19.5" customHeight="1">
      <c r="A17" s="7"/>
      <c r="B17" s="7"/>
      <c r="C17" s="21"/>
      <c r="D17" s="21"/>
      <c r="E17" s="18" t="s">
        <v>43</v>
      </c>
      <c r="F17" s="6" t="s">
        <v>22</v>
      </c>
      <c r="G17" s="7">
        <v>2005.0</v>
      </c>
      <c r="H17" s="7" t="s">
        <v>19</v>
      </c>
      <c r="I17" s="7"/>
      <c r="J17" s="7"/>
      <c r="K17" s="9">
        <v>279.0</v>
      </c>
      <c r="L17" s="11">
        <v>783.0</v>
      </c>
      <c r="M17" s="7"/>
      <c r="N17" s="14">
        <v>228.0</v>
      </c>
      <c r="O17" s="9"/>
      <c r="P17" s="7">
        <v>403.0</v>
      </c>
      <c r="Q17" s="12" t="str">
        <f>SUM(I17:P17)-N17</f>
        <v>1465</v>
      </c>
      <c r="R17" s="10"/>
      <c r="S17" s="10"/>
      <c r="T17" s="10"/>
    </row>
    <row r="18" ht="19.5" customHeight="1">
      <c r="A18" s="7"/>
      <c r="B18" s="7"/>
      <c r="C18" s="7"/>
      <c r="D18" s="7"/>
      <c r="E18" s="6" t="s">
        <v>44</v>
      </c>
      <c r="F18" s="6" t="s">
        <v>45</v>
      </c>
      <c r="G18" s="7">
        <v>1965.0</v>
      </c>
      <c r="H18" s="7" t="s">
        <v>19</v>
      </c>
      <c r="I18" s="7"/>
      <c r="J18" s="7"/>
      <c r="K18" s="9">
        <v>324.0</v>
      </c>
      <c r="L18" s="11">
        <v>624.0</v>
      </c>
      <c r="M18" s="7"/>
      <c r="N18" s="7"/>
      <c r="O18" s="9"/>
      <c r="P18" s="7">
        <v>509.0</v>
      </c>
      <c r="Q18" s="12" t="str">
        <f>SUM(I18:P18)</f>
        <v>1457</v>
      </c>
      <c r="R18" s="10"/>
      <c r="S18" s="10"/>
      <c r="T18" s="10"/>
    </row>
    <row r="19" ht="19.5" customHeight="1">
      <c r="A19" s="7"/>
      <c r="B19" s="7"/>
      <c r="C19" s="7"/>
      <c r="D19" s="7"/>
      <c r="E19" s="18" t="s">
        <v>46</v>
      </c>
      <c r="F19" s="6" t="s">
        <v>26</v>
      </c>
      <c r="G19" s="7">
        <v>2008.0</v>
      </c>
      <c r="H19" s="7" t="s">
        <v>19</v>
      </c>
      <c r="I19" s="7"/>
      <c r="J19" s="7"/>
      <c r="K19" s="9">
        <v>175.0</v>
      </c>
      <c r="L19" s="11">
        <v>226.0</v>
      </c>
      <c r="M19" s="7">
        <v>943.0</v>
      </c>
      <c r="N19" s="7"/>
      <c r="O19" s="9"/>
      <c r="P19" s="14">
        <v>217.0</v>
      </c>
      <c r="Q19" s="12" t="str">
        <f>SUM(I19:P19)-P19</f>
        <v>1344</v>
      </c>
      <c r="R19" s="10"/>
      <c r="S19" s="10"/>
      <c r="T19" s="10"/>
    </row>
    <row r="20" ht="19.5" customHeight="1">
      <c r="A20" s="7"/>
      <c r="B20" s="7"/>
      <c r="C20" s="21"/>
      <c r="D20" s="7"/>
      <c r="E20" s="6" t="s">
        <v>47</v>
      </c>
      <c r="F20" s="6" t="s">
        <v>48</v>
      </c>
      <c r="G20" s="7">
        <v>1969.0</v>
      </c>
      <c r="H20" s="7" t="s">
        <v>23</v>
      </c>
      <c r="I20" s="7"/>
      <c r="J20" s="7"/>
      <c r="K20" s="9">
        <v>429.0</v>
      </c>
      <c r="L20" s="24"/>
      <c r="M20" s="7"/>
      <c r="N20" s="7"/>
      <c r="O20" s="15"/>
      <c r="P20" s="7">
        <v>877.0</v>
      </c>
      <c r="Q20" s="12" t="str">
        <f t="shared" ref="Q20:Q22" si="2">SUM(I20:P20)</f>
        <v>1306</v>
      </c>
      <c r="R20" s="10"/>
      <c r="S20" s="10"/>
      <c r="T20" s="10"/>
    </row>
    <row r="21" ht="19.5" customHeight="1">
      <c r="A21" s="7"/>
      <c r="B21" s="7"/>
      <c r="C21" s="25" t="s">
        <v>20</v>
      </c>
      <c r="D21" s="7"/>
      <c r="E21" s="6" t="s">
        <v>49</v>
      </c>
      <c r="F21" s="6" t="s">
        <v>50</v>
      </c>
      <c r="G21" s="7">
        <v>1981.0</v>
      </c>
      <c r="H21" s="7" t="s">
        <v>19</v>
      </c>
      <c r="I21" s="7"/>
      <c r="J21" s="7"/>
      <c r="K21" s="9"/>
      <c r="L21" s="11"/>
      <c r="M21" s="7"/>
      <c r="N21" s="7"/>
      <c r="O21" s="9"/>
      <c r="P21" s="7">
        <v>1282.0</v>
      </c>
      <c r="Q21" s="12" t="str">
        <f t="shared" si="2"/>
        <v>1282</v>
      </c>
      <c r="R21" s="22"/>
      <c r="S21" s="10"/>
      <c r="T21" s="10"/>
    </row>
    <row r="22" ht="19.5" customHeight="1">
      <c r="A22" s="7"/>
      <c r="B22" s="7"/>
      <c r="C22" s="16"/>
      <c r="D22" s="7"/>
      <c r="E22" s="20" t="s">
        <v>51</v>
      </c>
      <c r="F22" s="6" t="s">
        <v>52</v>
      </c>
      <c r="G22" s="7">
        <v>1997.0</v>
      </c>
      <c r="H22" s="7" t="s">
        <v>29</v>
      </c>
      <c r="I22" s="7"/>
      <c r="J22" s="7"/>
      <c r="K22" s="9"/>
      <c r="L22" s="11">
        <v>321.0</v>
      </c>
      <c r="M22" s="7">
        <v>467.0</v>
      </c>
      <c r="N22" s="7"/>
      <c r="O22" s="9">
        <v>467.0</v>
      </c>
      <c r="P22" s="14"/>
      <c r="Q22" s="12" t="str">
        <f t="shared" si="2"/>
        <v>1255</v>
      </c>
      <c r="R22" s="10"/>
      <c r="S22" s="10"/>
      <c r="T22" s="10"/>
    </row>
    <row r="23" ht="19.5" customHeight="1">
      <c r="A23" s="7"/>
      <c r="B23" s="7"/>
      <c r="C23" s="7"/>
      <c r="D23" s="7"/>
      <c r="E23" s="6" t="s">
        <v>53</v>
      </c>
      <c r="F23" s="6" t="s">
        <v>54</v>
      </c>
      <c r="G23" s="7">
        <v>1957.0</v>
      </c>
      <c r="H23" s="7" t="s">
        <v>19</v>
      </c>
      <c r="I23" s="7"/>
      <c r="J23" s="7"/>
      <c r="K23" s="9"/>
      <c r="L23" s="11">
        <v>700.0</v>
      </c>
      <c r="M23" s="14"/>
      <c r="N23" s="14">
        <v>450.0</v>
      </c>
      <c r="O23" s="15"/>
      <c r="P23" s="7">
        <v>545.0</v>
      </c>
      <c r="Q23" s="12" t="str">
        <f>SUM(I23:P23)-N23</f>
        <v>1245</v>
      </c>
      <c r="R23" s="10"/>
      <c r="S23" s="10"/>
      <c r="T23" s="10"/>
    </row>
    <row r="24" ht="19.5" customHeight="1">
      <c r="A24" s="7"/>
      <c r="B24" s="7"/>
      <c r="C24" s="7"/>
      <c r="D24" s="7"/>
      <c r="E24" s="6" t="s">
        <v>55</v>
      </c>
      <c r="F24" s="6" t="s">
        <v>22</v>
      </c>
      <c r="G24" s="7">
        <v>1968.0</v>
      </c>
      <c r="H24" s="7" t="s">
        <v>19</v>
      </c>
      <c r="I24" s="7"/>
      <c r="J24" s="7"/>
      <c r="K24" s="9">
        <v>1.0</v>
      </c>
      <c r="L24" s="11">
        <v>905.0</v>
      </c>
      <c r="M24" s="7"/>
      <c r="N24" s="7">
        <v>304.0</v>
      </c>
      <c r="O24" s="9"/>
      <c r="P24" s="7"/>
      <c r="Q24" s="12" t="str">
        <f>SUM(I24:P24)</f>
        <v>1210</v>
      </c>
      <c r="R24" s="22"/>
      <c r="S24" s="10"/>
      <c r="T24" s="10"/>
    </row>
    <row r="25" ht="19.5" customHeight="1">
      <c r="A25" s="7"/>
      <c r="B25" s="7"/>
      <c r="C25" s="7"/>
      <c r="D25" s="7"/>
      <c r="E25" s="18" t="s">
        <v>56</v>
      </c>
      <c r="F25" s="6" t="s">
        <v>26</v>
      </c>
      <c r="G25" s="7">
        <v>2006.0</v>
      </c>
      <c r="H25" s="7" t="s">
        <v>19</v>
      </c>
      <c r="I25" s="7"/>
      <c r="J25" s="7"/>
      <c r="K25" s="9">
        <v>289.0</v>
      </c>
      <c r="L25" s="7">
        <v>288.0</v>
      </c>
      <c r="M25" s="7">
        <v>619.0</v>
      </c>
      <c r="N25" s="7"/>
      <c r="O25" s="9"/>
      <c r="P25" s="14">
        <v>198.0</v>
      </c>
      <c r="Q25" s="12" t="str">
        <f>SUM(I25:P25)-P25</f>
        <v>1196</v>
      </c>
      <c r="R25" s="22"/>
      <c r="S25" s="10"/>
      <c r="T25" s="10"/>
    </row>
    <row r="26" ht="19.5" customHeight="1">
      <c r="A26" s="19"/>
      <c r="B26" s="19"/>
      <c r="C26" s="21"/>
      <c r="D26" s="13"/>
      <c r="E26" s="26" t="s">
        <v>57</v>
      </c>
      <c r="F26" s="6" t="s">
        <v>58</v>
      </c>
      <c r="G26" s="7">
        <v>2005.0</v>
      </c>
      <c r="H26" s="7" t="s">
        <v>29</v>
      </c>
      <c r="I26" s="7"/>
      <c r="J26" s="7"/>
      <c r="K26" s="9"/>
      <c r="L26" s="11">
        <v>410.0</v>
      </c>
      <c r="M26" s="7">
        <v>675.0</v>
      </c>
      <c r="N26" s="7"/>
      <c r="O26" s="9"/>
      <c r="P26" s="7"/>
      <c r="Q26" s="12" t="str">
        <f t="shared" ref="Q26:Q32" si="3">SUM(I26:P26)</f>
        <v>1085</v>
      </c>
      <c r="R26" s="10"/>
      <c r="S26" s="10"/>
      <c r="T26" s="10"/>
    </row>
    <row r="27" ht="19.5" customHeight="1">
      <c r="A27" s="7"/>
      <c r="B27" s="7"/>
      <c r="C27" s="7"/>
      <c r="D27" s="7"/>
      <c r="E27" s="20" t="s">
        <v>59</v>
      </c>
      <c r="F27" s="6" t="s">
        <v>22</v>
      </c>
      <c r="G27" s="7">
        <v>1974.0</v>
      </c>
      <c r="H27" s="7" t="s">
        <v>29</v>
      </c>
      <c r="I27" s="7"/>
      <c r="J27" s="7"/>
      <c r="K27" s="9">
        <v>258.0</v>
      </c>
      <c r="L27" s="11">
        <v>449.0</v>
      </c>
      <c r="M27" s="7"/>
      <c r="N27" s="7"/>
      <c r="O27" s="9"/>
      <c r="P27" s="7">
        <v>281.0</v>
      </c>
      <c r="Q27" s="12" t="str">
        <f t="shared" si="3"/>
        <v>988</v>
      </c>
      <c r="R27" s="10"/>
      <c r="S27" s="10"/>
      <c r="T27" s="10"/>
    </row>
    <row r="28" ht="19.5" customHeight="1">
      <c r="A28" s="19"/>
      <c r="B28" s="7"/>
      <c r="C28" s="7"/>
      <c r="D28" s="16"/>
      <c r="E28" s="18" t="s">
        <v>60</v>
      </c>
      <c r="F28" s="6" t="s">
        <v>26</v>
      </c>
      <c r="G28" s="7">
        <v>2006.0</v>
      </c>
      <c r="H28" s="7" t="s">
        <v>19</v>
      </c>
      <c r="I28" s="7"/>
      <c r="J28" s="7"/>
      <c r="K28" s="9">
        <v>400.0</v>
      </c>
      <c r="L28" s="11">
        <v>511.0</v>
      </c>
      <c r="M28" s="7"/>
      <c r="N28" s="7"/>
      <c r="O28" s="9">
        <v>27.0</v>
      </c>
      <c r="P28" s="7"/>
      <c r="Q28" s="12" t="str">
        <f t="shared" si="3"/>
        <v>938</v>
      </c>
      <c r="R28" s="10"/>
      <c r="S28" s="10"/>
      <c r="T28" s="10"/>
    </row>
    <row r="29" ht="19.5" customHeight="1">
      <c r="A29" s="7"/>
      <c r="B29" s="7"/>
      <c r="C29" s="7"/>
      <c r="D29" s="7"/>
      <c r="E29" s="6" t="s">
        <v>61</v>
      </c>
      <c r="F29" s="6" t="s">
        <v>26</v>
      </c>
      <c r="G29" s="7">
        <v>2003.0</v>
      </c>
      <c r="H29" s="7" t="s">
        <v>19</v>
      </c>
      <c r="I29" s="7"/>
      <c r="J29" s="7"/>
      <c r="K29" s="9"/>
      <c r="L29" s="11">
        <v>469.0</v>
      </c>
      <c r="M29" s="7"/>
      <c r="N29" s="7"/>
      <c r="O29" s="9">
        <v>429.0</v>
      </c>
      <c r="P29" s="14"/>
      <c r="Q29" s="12" t="str">
        <f t="shared" si="3"/>
        <v>898</v>
      </c>
      <c r="R29" s="10"/>
      <c r="S29" s="10"/>
      <c r="T29" s="10"/>
    </row>
    <row r="30" ht="19.5" customHeight="1">
      <c r="A30" s="7"/>
      <c r="B30" s="7"/>
      <c r="C30" s="16" t="s">
        <v>20</v>
      </c>
      <c r="D30" s="16" t="s">
        <v>20</v>
      </c>
      <c r="E30" s="26" t="s">
        <v>62</v>
      </c>
      <c r="F30" s="6" t="s">
        <v>26</v>
      </c>
      <c r="G30" s="7">
        <v>2010.0</v>
      </c>
      <c r="H30" s="7" t="s">
        <v>29</v>
      </c>
      <c r="I30" s="7"/>
      <c r="J30" s="7"/>
      <c r="K30" s="9"/>
      <c r="L30" s="11"/>
      <c r="M30" s="7">
        <v>869.0</v>
      </c>
      <c r="N30" s="7"/>
      <c r="O30" s="9"/>
      <c r="P30" s="7"/>
      <c r="Q30" s="12" t="str">
        <f t="shared" si="3"/>
        <v>869</v>
      </c>
      <c r="R30" s="10"/>
      <c r="S30" s="10"/>
      <c r="T30" s="10"/>
    </row>
    <row r="31" ht="19.5" customHeight="1">
      <c r="A31" s="7"/>
      <c r="B31" s="7"/>
      <c r="C31" s="7"/>
      <c r="D31" s="7"/>
      <c r="E31" s="6" t="s">
        <v>63</v>
      </c>
      <c r="F31" s="6" t="s">
        <v>18</v>
      </c>
      <c r="G31" s="7">
        <v>1972.0</v>
      </c>
      <c r="H31" s="7" t="s">
        <v>19</v>
      </c>
      <c r="I31" s="7"/>
      <c r="J31" s="7"/>
      <c r="K31" s="9">
        <v>360.0</v>
      </c>
      <c r="L31" s="11">
        <v>241.0</v>
      </c>
      <c r="M31" s="7"/>
      <c r="N31" s="7"/>
      <c r="O31" s="9">
        <v>248.0</v>
      </c>
      <c r="P31" s="7"/>
      <c r="Q31" s="12" t="str">
        <f t="shared" si="3"/>
        <v>849</v>
      </c>
      <c r="R31" s="10"/>
      <c r="S31" s="10"/>
      <c r="T31" s="10"/>
    </row>
    <row r="32" ht="19.5" customHeight="1">
      <c r="A32" s="7"/>
      <c r="B32" s="7"/>
      <c r="C32" s="7"/>
      <c r="D32" s="7"/>
      <c r="E32" s="6" t="s">
        <v>64</v>
      </c>
      <c r="F32" s="6" t="s">
        <v>65</v>
      </c>
      <c r="G32" s="7">
        <v>1965.0</v>
      </c>
      <c r="H32" s="7" t="s">
        <v>23</v>
      </c>
      <c r="I32" s="7"/>
      <c r="J32" s="7"/>
      <c r="K32" s="9"/>
      <c r="L32" s="11">
        <v>116.0</v>
      </c>
      <c r="M32" s="7">
        <v>422.0</v>
      </c>
      <c r="N32" s="7"/>
      <c r="O32" s="9">
        <v>241.0</v>
      </c>
      <c r="P32" s="7"/>
      <c r="Q32" s="12" t="str">
        <f t="shared" si="3"/>
        <v>779</v>
      </c>
      <c r="R32" s="10"/>
      <c r="S32" s="10"/>
      <c r="T32" s="10"/>
    </row>
    <row r="33" ht="19.5" customHeight="1">
      <c r="A33" s="7"/>
      <c r="B33" s="7"/>
      <c r="C33" s="7"/>
      <c r="D33" s="7"/>
      <c r="E33" s="6" t="s">
        <v>66</v>
      </c>
      <c r="F33" s="6" t="s">
        <v>67</v>
      </c>
      <c r="G33" s="7">
        <v>1956.0</v>
      </c>
      <c r="H33" s="7" t="s">
        <v>19</v>
      </c>
      <c r="I33" s="14">
        <v>121.0</v>
      </c>
      <c r="J33" s="7">
        <v>179.0</v>
      </c>
      <c r="K33" s="9">
        <v>228.0</v>
      </c>
      <c r="L33" s="11">
        <v>169.0</v>
      </c>
      <c r="M33" s="14">
        <v>134.0</v>
      </c>
      <c r="N33" s="14"/>
      <c r="O33" s="9">
        <v>201.0</v>
      </c>
      <c r="P33" s="7"/>
      <c r="Q33" s="12" t="str">
        <f>SUM(I33:P33)-I33-M33</f>
        <v>777</v>
      </c>
      <c r="R33" s="10"/>
      <c r="S33" s="10"/>
      <c r="T33" s="10"/>
    </row>
    <row r="34" ht="19.5" customHeight="1">
      <c r="A34" s="7"/>
      <c r="B34" s="7"/>
      <c r="C34" s="7"/>
      <c r="D34" s="7"/>
      <c r="E34" s="6" t="s">
        <v>68</v>
      </c>
      <c r="F34" s="6" t="s">
        <v>69</v>
      </c>
      <c r="G34" s="7">
        <v>1969.0</v>
      </c>
      <c r="H34" s="7" t="s">
        <v>19</v>
      </c>
      <c r="I34" s="7"/>
      <c r="J34" s="7"/>
      <c r="K34" s="9">
        <v>360.0</v>
      </c>
      <c r="L34" s="11"/>
      <c r="M34" s="7"/>
      <c r="N34" s="7"/>
      <c r="O34" s="9"/>
      <c r="P34" s="7">
        <v>410.0</v>
      </c>
      <c r="Q34" s="12" t="str">
        <f t="shared" ref="Q34:Q41" si="4">SUM(I34:P34)</f>
        <v>770</v>
      </c>
      <c r="R34" s="10"/>
      <c r="S34" s="10"/>
      <c r="T34" s="10"/>
    </row>
    <row r="35" ht="19.5" customHeight="1">
      <c r="A35" s="7"/>
      <c r="B35" s="7"/>
      <c r="C35" s="7"/>
      <c r="D35" s="7"/>
      <c r="E35" s="26" t="s">
        <v>70</v>
      </c>
      <c r="F35" s="6" t="s">
        <v>71</v>
      </c>
      <c r="G35" s="7">
        <v>2007.0</v>
      </c>
      <c r="H35" s="7" t="s">
        <v>29</v>
      </c>
      <c r="I35" s="7"/>
      <c r="J35" s="7"/>
      <c r="K35" s="9">
        <v>201.0</v>
      </c>
      <c r="L35" s="11">
        <v>197.0</v>
      </c>
      <c r="M35" s="7"/>
      <c r="N35" s="7"/>
      <c r="O35" s="9">
        <v>360.0</v>
      </c>
      <c r="P35" s="7"/>
      <c r="Q35" s="12" t="str">
        <f t="shared" si="4"/>
        <v>758</v>
      </c>
      <c r="R35" s="10"/>
      <c r="S35" s="10"/>
      <c r="T35" s="10"/>
    </row>
    <row r="36" ht="19.5" customHeight="1">
      <c r="A36" s="7"/>
      <c r="B36" s="7"/>
      <c r="C36" s="23"/>
      <c r="D36" s="7"/>
      <c r="E36" s="18" t="s">
        <v>72</v>
      </c>
      <c r="F36" s="6" t="s">
        <v>73</v>
      </c>
      <c r="G36" s="7">
        <v>2005.0</v>
      </c>
      <c r="H36" s="7" t="s">
        <v>19</v>
      </c>
      <c r="I36" s="7"/>
      <c r="J36" s="7"/>
      <c r="K36" s="9"/>
      <c r="L36" s="11">
        <v>755.0</v>
      </c>
      <c r="M36" s="7"/>
      <c r="N36" s="7"/>
      <c r="O36" s="9"/>
      <c r="P36" s="7"/>
      <c r="Q36" s="12" t="str">
        <f t="shared" si="4"/>
        <v>755</v>
      </c>
      <c r="R36" s="10"/>
      <c r="S36" s="10"/>
      <c r="T36" s="10"/>
    </row>
    <row r="37" ht="19.5" customHeight="1">
      <c r="A37" s="7"/>
      <c r="B37" s="7"/>
      <c r="C37" s="7"/>
      <c r="D37" s="7"/>
      <c r="E37" s="18" t="s">
        <v>74</v>
      </c>
      <c r="F37" s="6" t="s">
        <v>52</v>
      </c>
      <c r="G37" s="7">
        <v>2005.0</v>
      </c>
      <c r="H37" s="7" t="s">
        <v>19</v>
      </c>
      <c r="I37" s="7"/>
      <c r="J37" s="7"/>
      <c r="K37" s="9"/>
      <c r="L37" s="11"/>
      <c r="M37" s="7">
        <v>380.0</v>
      </c>
      <c r="N37" s="7"/>
      <c r="O37" s="27">
        <v>360.0</v>
      </c>
      <c r="P37" s="12"/>
      <c r="Q37" s="12" t="str">
        <f t="shared" si="4"/>
        <v>740</v>
      </c>
      <c r="R37" s="10"/>
      <c r="S37" s="10"/>
      <c r="T37" s="10"/>
    </row>
    <row r="38" ht="19.5" customHeight="1">
      <c r="A38" s="7"/>
      <c r="B38" s="7"/>
      <c r="C38" s="7"/>
      <c r="D38" s="7"/>
      <c r="E38" s="6" t="s">
        <v>75</v>
      </c>
      <c r="F38" s="6" t="s">
        <v>38</v>
      </c>
      <c r="G38" s="7">
        <v>1972.0</v>
      </c>
      <c r="H38" s="7" t="s">
        <v>19</v>
      </c>
      <c r="I38" s="7"/>
      <c r="J38" s="7"/>
      <c r="K38" s="9">
        <v>183.0</v>
      </c>
      <c r="L38" s="11">
        <v>554.0</v>
      </c>
      <c r="M38" s="7"/>
      <c r="N38" s="7"/>
      <c r="O38" s="9"/>
      <c r="P38" s="7"/>
      <c r="Q38" s="12" t="str">
        <f t="shared" si="4"/>
        <v>737</v>
      </c>
      <c r="R38" s="10"/>
      <c r="S38" s="10"/>
      <c r="T38" s="10"/>
    </row>
    <row r="39" ht="19.5" customHeight="1">
      <c r="A39" s="7"/>
      <c r="B39" s="7"/>
      <c r="C39" s="7"/>
      <c r="D39" s="7"/>
      <c r="E39" s="18" t="s">
        <v>76</v>
      </c>
      <c r="F39" s="6" t="s">
        <v>38</v>
      </c>
      <c r="G39" s="7">
        <v>2006.0</v>
      </c>
      <c r="H39" s="7" t="s">
        <v>19</v>
      </c>
      <c r="I39" s="7"/>
      <c r="J39" s="7"/>
      <c r="K39" s="9">
        <v>80.0</v>
      </c>
      <c r="L39" s="11">
        <v>649.0</v>
      </c>
      <c r="M39" s="7"/>
      <c r="N39" s="7"/>
      <c r="O39" s="9"/>
      <c r="P39" s="7"/>
      <c r="Q39" s="12" t="str">
        <f t="shared" si="4"/>
        <v>729</v>
      </c>
      <c r="R39" s="10"/>
      <c r="S39" s="10"/>
      <c r="T39" s="10"/>
    </row>
    <row r="40" ht="19.5" customHeight="1">
      <c r="A40" s="7"/>
      <c r="B40" s="7"/>
      <c r="C40" s="16"/>
      <c r="D40" s="17"/>
      <c r="E40" s="18" t="s">
        <v>77</v>
      </c>
      <c r="F40" s="6" t="s">
        <v>26</v>
      </c>
      <c r="G40" s="7">
        <v>2008.0</v>
      </c>
      <c r="H40" s="7" t="s">
        <v>19</v>
      </c>
      <c r="I40" s="7"/>
      <c r="J40" s="7"/>
      <c r="K40" s="9">
        <v>128.0</v>
      </c>
      <c r="L40" s="11"/>
      <c r="M40" s="7">
        <v>565.0</v>
      </c>
      <c r="N40" s="7"/>
      <c r="O40" s="15"/>
      <c r="P40" s="14"/>
      <c r="Q40" s="12" t="str">
        <f t="shared" si="4"/>
        <v>693</v>
      </c>
      <c r="R40" s="10"/>
      <c r="S40" s="10"/>
      <c r="T40" s="10"/>
    </row>
    <row r="41" ht="19.5" customHeight="1">
      <c r="A41" s="7"/>
      <c r="B41" s="7"/>
      <c r="C41" s="7"/>
      <c r="D41" s="7"/>
      <c r="E41" s="20" t="s">
        <v>78</v>
      </c>
      <c r="F41" s="6" t="s">
        <v>79</v>
      </c>
      <c r="G41" s="7">
        <v>1959.0</v>
      </c>
      <c r="H41" s="7" t="s">
        <v>39</v>
      </c>
      <c r="I41" s="7"/>
      <c r="J41" s="7"/>
      <c r="K41" s="9"/>
      <c r="L41" s="11">
        <v>391.0</v>
      </c>
      <c r="M41" s="7"/>
      <c r="N41" s="7"/>
      <c r="O41" s="9">
        <v>55.0</v>
      </c>
      <c r="P41" s="7">
        <v>204.0</v>
      </c>
      <c r="Q41" s="12" t="str">
        <f t="shared" si="4"/>
        <v>650</v>
      </c>
      <c r="R41" s="22"/>
      <c r="S41" s="10"/>
      <c r="T41" s="10"/>
    </row>
    <row r="42" ht="19.5" customHeight="1">
      <c r="A42" s="19"/>
      <c r="B42" s="19"/>
      <c r="C42" s="21"/>
      <c r="D42" s="21"/>
      <c r="E42" s="26" t="s">
        <v>80</v>
      </c>
      <c r="F42" s="6" t="s">
        <v>22</v>
      </c>
      <c r="G42" s="7">
        <v>2006.0</v>
      </c>
      <c r="H42" s="7" t="s">
        <v>29</v>
      </c>
      <c r="I42" s="7"/>
      <c r="J42" s="7"/>
      <c r="K42" s="9">
        <v>121.0</v>
      </c>
      <c r="L42" s="11">
        <v>355.0</v>
      </c>
      <c r="M42" s="7"/>
      <c r="N42" s="14">
        <v>95.0</v>
      </c>
      <c r="O42" s="9"/>
      <c r="P42" s="7">
        <v>163.0</v>
      </c>
      <c r="Q42" s="12" t="str">
        <f>SUM(I42:P42)-N42</f>
        <v>639</v>
      </c>
      <c r="R42" s="10"/>
      <c r="S42" s="10"/>
      <c r="T42" s="10"/>
    </row>
    <row r="43" ht="19.5" customHeight="1">
      <c r="A43" s="7"/>
      <c r="B43" s="7"/>
      <c r="C43" s="7"/>
      <c r="D43" s="7"/>
      <c r="E43" s="6" t="s">
        <v>81</v>
      </c>
      <c r="F43" s="6" t="s">
        <v>82</v>
      </c>
      <c r="G43" s="7">
        <v>2002.0</v>
      </c>
      <c r="H43" s="7" t="s">
        <v>19</v>
      </c>
      <c r="I43" s="7"/>
      <c r="J43" s="7"/>
      <c r="K43" s="9"/>
      <c r="L43" s="11">
        <v>601.0</v>
      </c>
      <c r="M43" s="7"/>
      <c r="N43" s="7"/>
      <c r="O43" s="9"/>
      <c r="P43" s="7"/>
      <c r="Q43" s="12" t="str">
        <f t="shared" ref="Q43:Q44" si="5">SUM(I43:P43)</f>
        <v>601</v>
      </c>
      <c r="R43" s="10"/>
      <c r="S43" s="10"/>
      <c r="T43" s="10"/>
    </row>
    <row r="44" ht="19.5" customHeight="1">
      <c r="A44" s="7"/>
      <c r="B44" s="7"/>
      <c r="C44" s="7"/>
      <c r="D44" s="7"/>
      <c r="E44" s="6" t="s">
        <v>83</v>
      </c>
      <c r="F44" s="6" t="s">
        <v>26</v>
      </c>
      <c r="G44" s="7">
        <v>2003.0</v>
      </c>
      <c r="H44" s="7" t="s">
        <v>19</v>
      </c>
      <c r="I44" s="7"/>
      <c r="J44" s="7"/>
      <c r="K44" s="9"/>
      <c r="L44" s="28">
        <v>577.0</v>
      </c>
      <c r="M44" s="7"/>
      <c r="N44" s="7"/>
      <c r="O44" s="9"/>
      <c r="P44" s="7"/>
      <c r="Q44" s="12" t="str">
        <f t="shared" si="5"/>
        <v>577</v>
      </c>
      <c r="R44" s="10"/>
      <c r="S44" s="10"/>
      <c r="T44" s="10"/>
    </row>
    <row r="45" ht="19.5" customHeight="1">
      <c r="A45" s="7"/>
      <c r="B45" s="7"/>
      <c r="C45" s="7"/>
      <c r="D45" s="7"/>
      <c r="E45" s="26" t="s">
        <v>84</v>
      </c>
      <c r="F45" s="6" t="s">
        <v>26</v>
      </c>
      <c r="G45" s="7">
        <v>2005.0</v>
      </c>
      <c r="H45" s="7" t="s">
        <v>29</v>
      </c>
      <c r="I45" s="7"/>
      <c r="J45" s="7"/>
      <c r="K45" s="9">
        <v>151.0</v>
      </c>
      <c r="L45" s="11">
        <v>183.0</v>
      </c>
      <c r="M45" s="7">
        <v>229.0</v>
      </c>
      <c r="N45" s="7"/>
      <c r="O45" s="9"/>
      <c r="P45" s="14">
        <v>114.0</v>
      </c>
      <c r="Q45" s="12" t="str">
        <f>SUM(I45:P45)-P45</f>
        <v>563</v>
      </c>
      <c r="R45" s="10"/>
      <c r="S45" s="10"/>
      <c r="T45" s="10"/>
    </row>
    <row r="46" ht="19.5" customHeight="1">
      <c r="A46" s="7"/>
      <c r="B46" s="7"/>
      <c r="C46" s="7"/>
      <c r="D46" s="7"/>
      <c r="E46" s="6" t="s">
        <v>85</v>
      </c>
      <c r="F46" s="6" t="s">
        <v>86</v>
      </c>
      <c r="G46" s="7">
        <v>1949.0</v>
      </c>
      <c r="H46" s="7" t="s">
        <v>19</v>
      </c>
      <c r="I46" s="7"/>
      <c r="J46" s="7"/>
      <c r="K46" s="9">
        <v>301.0</v>
      </c>
      <c r="L46" s="11">
        <v>256.0</v>
      </c>
      <c r="M46" s="7"/>
      <c r="N46" s="7"/>
      <c r="O46" s="9">
        <v>1.0</v>
      </c>
      <c r="P46" s="7"/>
      <c r="Q46" s="12" t="str">
        <f>SUM(I46:P46)</f>
        <v>558</v>
      </c>
      <c r="R46" s="10"/>
      <c r="S46" s="10"/>
      <c r="T46" s="10"/>
    </row>
    <row r="47" ht="19.5" customHeight="1">
      <c r="A47" s="7"/>
      <c r="B47" s="7"/>
      <c r="C47" s="7"/>
      <c r="D47" s="7"/>
      <c r="E47" s="6" t="s">
        <v>87</v>
      </c>
      <c r="F47" s="6" t="s">
        <v>88</v>
      </c>
      <c r="G47" s="7">
        <v>1954.0</v>
      </c>
      <c r="H47" s="7" t="s">
        <v>19</v>
      </c>
      <c r="I47" s="14">
        <v>148.0</v>
      </c>
      <c r="J47" s="7">
        <v>205.0</v>
      </c>
      <c r="K47" s="9"/>
      <c r="L47" s="11">
        <v>338.0</v>
      </c>
      <c r="M47" s="7"/>
      <c r="N47" s="7"/>
      <c r="O47" s="9"/>
      <c r="P47" s="7"/>
      <c r="Q47" s="12" t="str">
        <f>SUM(I47:P47)-I47</f>
        <v>543</v>
      </c>
      <c r="R47" s="10"/>
      <c r="S47" s="10"/>
      <c r="T47" s="10"/>
    </row>
    <row r="48" ht="19.5" customHeight="1">
      <c r="A48" s="7"/>
      <c r="B48" s="7"/>
      <c r="C48" s="7"/>
      <c r="D48" s="7"/>
      <c r="E48" s="6" t="s">
        <v>89</v>
      </c>
      <c r="F48" s="6" t="s">
        <v>22</v>
      </c>
      <c r="G48" s="7">
        <v>1959.0</v>
      </c>
      <c r="H48" s="7" t="s">
        <v>23</v>
      </c>
      <c r="I48" s="7"/>
      <c r="J48" s="7"/>
      <c r="K48" s="9">
        <v>167.0</v>
      </c>
      <c r="L48" s="11">
        <v>373.0</v>
      </c>
      <c r="M48" s="7"/>
      <c r="N48" s="7"/>
      <c r="O48" s="9"/>
      <c r="P48" s="7"/>
      <c r="Q48" s="12" t="str">
        <f t="shared" ref="Q48:Q68" si="6">SUM(I48:P48)</f>
        <v>540</v>
      </c>
      <c r="R48" s="10"/>
      <c r="S48" s="10"/>
      <c r="T48" s="10"/>
    </row>
    <row r="49" ht="19.5" customHeight="1">
      <c r="A49" s="7"/>
      <c r="B49" s="7"/>
      <c r="C49" s="7"/>
      <c r="D49" s="7"/>
      <c r="E49" s="6" t="s">
        <v>90</v>
      </c>
      <c r="F49" s="6" t="s">
        <v>91</v>
      </c>
      <c r="G49" s="7">
        <v>1992.0</v>
      </c>
      <c r="H49" s="7" t="s">
        <v>19</v>
      </c>
      <c r="I49" s="7"/>
      <c r="J49" s="7"/>
      <c r="K49" s="9"/>
      <c r="L49" s="11">
        <v>532.0</v>
      </c>
      <c r="M49" s="14"/>
      <c r="N49" s="14"/>
      <c r="O49" s="9"/>
      <c r="P49" s="7"/>
      <c r="Q49" s="12" t="str">
        <f t="shared" si="6"/>
        <v>532</v>
      </c>
      <c r="R49" s="10"/>
      <c r="S49" s="10"/>
      <c r="T49" s="10"/>
    </row>
    <row r="50" ht="19.5" customHeight="1">
      <c r="A50" s="7"/>
      <c r="B50" s="7"/>
      <c r="C50" s="23"/>
      <c r="D50" s="7"/>
      <c r="E50" s="18" t="s">
        <v>92</v>
      </c>
      <c r="F50" s="6" t="s">
        <v>22</v>
      </c>
      <c r="G50" s="7">
        <v>2005.0</v>
      </c>
      <c r="H50" s="7" t="s">
        <v>19</v>
      </c>
      <c r="I50" s="7"/>
      <c r="J50" s="7"/>
      <c r="K50" s="9">
        <v>348.0</v>
      </c>
      <c r="L50" s="11"/>
      <c r="M50" s="14"/>
      <c r="N50" s="7">
        <v>181.0</v>
      </c>
      <c r="O50" s="9"/>
      <c r="P50" s="7"/>
      <c r="Q50" s="12" t="str">
        <f t="shared" si="6"/>
        <v>529</v>
      </c>
      <c r="R50" s="10"/>
      <c r="S50" s="10"/>
      <c r="T50" s="10"/>
    </row>
    <row r="51" ht="19.5" customHeight="1">
      <c r="A51" s="7"/>
      <c r="B51" s="7"/>
      <c r="C51" s="7"/>
      <c r="D51" s="7"/>
      <c r="E51" s="6" t="s">
        <v>93</v>
      </c>
      <c r="F51" s="6" t="s">
        <v>94</v>
      </c>
      <c r="G51" s="7">
        <v>1972.0</v>
      </c>
      <c r="H51" s="7" t="s">
        <v>19</v>
      </c>
      <c r="I51" s="7"/>
      <c r="J51" s="7"/>
      <c r="K51" s="9">
        <v>525.0</v>
      </c>
      <c r="L51" s="11"/>
      <c r="M51" s="7"/>
      <c r="N51" s="7"/>
      <c r="O51" s="9"/>
      <c r="P51" s="7"/>
      <c r="Q51" s="12" t="str">
        <f t="shared" si="6"/>
        <v>525</v>
      </c>
      <c r="R51" s="22"/>
      <c r="S51" s="10"/>
      <c r="T51" s="10"/>
    </row>
    <row r="52" ht="19.5" customHeight="1">
      <c r="A52" s="7"/>
      <c r="B52" s="7"/>
      <c r="C52" s="7"/>
      <c r="D52" s="7"/>
      <c r="E52" s="6" t="s">
        <v>95</v>
      </c>
      <c r="F52" s="6" t="s">
        <v>18</v>
      </c>
      <c r="G52" s="7">
        <v>1977.0</v>
      </c>
      <c r="H52" s="7" t="s">
        <v>19</v>
      </c>
      <c r="I52" s="7"/>
      <c r="J52" s="7"/>
      <c r="K52" s="9">
        <v>491.0</v>
      </c>
      <c r="L52" s="11"/>
      <c r="M52" s="14"/>
      <c r="N52" s="14"/>
      <c r="O52" s="9"/>
      <c r="P52" s="7"/>
      <c r="Q52" s="12" t="str">
        <f t="shared" si="6"/>
        <v>491</v>
      </c>
      <c r="R52" s="10"/>
      <c r="S52" s="10"/>
      <c r="T52" s="10"/>
    </row>
    <row r="53" ht="19.5" customHeight="1">
      <c r="A53" s="29"/>
      <c r="B53" s="7"/>
      <c r="C53" s="7"/>
      <c r="D53" s="7"/>
      <c r="E53" s="20" t="s">
        <v>96</v>
      </c>
      <c r="F53" s="6" t="s">
        <v>97</v>
      </c>
      <c r="G53" s="7">
        <v>1971.0</v>
      </c>
      <c r="H53" s="7" t="s">
        <v>29</v>
      </c>
      <c r="I53" s="7"/>
      <c r="J53" s="7"/>
      <c r="K53" s="9">
        <v>491.0</v>
      </c>
      <c r="L53" s="11"/>
      <c r="M53" s="7"/>
      <c r="N53" s="7"/>
      <c r="O53" s="9"/>
      <c r="P53" s="7"/>
      <c r="Q53" s="12" t="str">
        <f t="shared" si="6"/>
        <v>491</v>
      </c>
      <c r="R53" s="10"/>
      <c r="S53" s="10"/>
      <c r="T53" s="10"/>
    </row>
    <row r="54" ht="19.5" customHeight="1">
      <c r="A54" s="7"/>
      <c r="B54" s="7"/>
      <c r="C54" s="30"/>
      <c r="D54" s="7"/>
      <c r="E54" s="6" t="s">
        <v>98</v>
      </c>
      <c r="F54" s="6" t="s">
        <v>99</v>
      </c>
      <c r="G54" s="7">
        <v>1960.0</v>
      </c>
      <c r="H54" s="7" t="s">
        <v>19</v>
      </c>
      <c r="I54" s="7"/>
      <c r="J54" s="7"/>
      <c r="K54" s="9"/>
      <c r="L54" s="11"/>
      <c r="M54" s="7"/>
      <c r="N54" s="7">
        <v>482.0</v>
      </c>
      <c r="O54" s="9"/>
      <c r="P54" s="14"/>
      <c r="Q54" s="12" t="str">
        <f t="shared" si="6"/>
        <v>482</v>
      </c>
      <c r="R54" s="10"/>
      <c r="S54" s="10"/>
      <c r="T54" s="10"/>
    </row>
    <row r="55" ht="19.5" customHeight="1">
      <c r="A55" s="7"/>
      <c r="B55" s="7"/>
      <c r="C55" s="7"/>
      <c r="D55" s="7"/>
      <c r="E55" s="18" t="s">
        <v>100</v>
      </c>
      <c r="F55" s="6" t="s">
        <v>101</v>
      </c>
      <c r="G55" s="7">
        <v>2007.0</v>
      </c>
      <c r="H55" s="7" t="s">
        <v>29</v>
      </c>
      <c r="I55" s="7"/>
      <c r="J55" s="7"/>
      <c r="K55" s="9"/>
      <c r="L55" s="11"/>
      <c r="M55" s="7">
        <v>264.0</v>
      </c>
      <c r="N55" s="7"/>
      <c r="O55" s="9">
        <v>201.0</v>
      </c>
      <c r="P55" s="7"/>
      <c r="Q55" s="12" t="str">
        <f t="shared" si="6"/>
        <v>465</v>
      </c>
      <c r="R55" s="10"/>
      <c r="S55" s="10"/>
      <c r="T55" s="10"/>
    </row>
    <row r="56" ht="19.5" customHeight="1">
      <c r="A56" s="7"/>
      <c r="B56" s="7"/>
      <c r="C56" s="16"/>
      <c r="D56" s="7"/>
      <c r="E56" s="6" t="s">
        <v>102</v>
      </c>
      <c r="F56" s="6" t="s">
        <v>103</v>
      </c>
      <c r="G56" s="7">
        <v>1986.0</v>
      </c>
      <c r="H56" s="7" t="s">
        <v>19</v>
      </c>
      <c r="I56" s="7"/>
      <c r="J56" s="7"/>
      <c r="K56" s="9">
        <v>459.0</v>
      </c>
      <c r="L56" s="11"/>
      <c r="M56" s="7"/>
      <c r="N56" s="7"/>
      <c r="O56" s="9"/>
      <c r="P56" s="7"/>
      <c r="Q56" s="12" t="str">
        <f t="shared" si="6"/>
        <v>459</v>
      </c>
      <c r="R56" s="10"/>
      <c r="S56" s="10"/>
      <c r="T56" s="10"/>
    </row>
    <row r="57" ht="19.5" customHeight="1">
      <c r="A57" s="7"/>
      <c r="B57" s="7"/>
      <c r="C57" s="7"/>
      <c r="D57" s="7"/>
      <c r="E57" s="6" t="s">
        <v>104</v>
      </c>
      <c r="F57" s="6" t="s">
        <v>105</v>
      </c>
      <c r="G57" s="7">
        <v>1988.0</v>
      </c>
      <c r="H57" s="7" t="s">
        <v>19</v>
      </c>
      <c r="I57" s="7"/>
      <c r="J57" s="7"/>
      <c r="K57" s="9"/>
      <c r="L57" s="11"/>
      <c r="M57" s="7"/>
      <c r="N57" s="7"/>
      <c r="O57" s="9">
        <v>450.0</v>
      </c>
      <c r="P57" s="7"/>
      <c r="Q57" s="12" t="str">
        <f t="shared" si="6"/>
        <v>450</v>
      </c>
      <c r="R57" s="10"/>
      <c r="S57" s="10"/>
      <c r="T57" s="10"/>
    </row>
    <row r="58" ht="19.5" customHeight="1">
      <c r="A58" s="7"/>
      <c r="B58" s="7"/>
      <c r="C58" s="7"/>
      <c r="D58" s="7"/>
      <c r="E58" s="6" t="s">
        <v>106</v>
      </c>
      <c r="F58" s="6" t="s">
        <v>107</v>
      </c>
      <c r="G58" s="7">
        <v>1995.0</v>
      </c>
      <c r="H58" s="7" t="s">
        <v>23</v>
      </c>
      <c r="I58" s="7"/>
      <c r="J58" s="7"/>
      <c r="K58" s="9"/>
      <c r="L58" s="11">
        <v>429.0</v>
      </c>
      <c r="M58" s="7"/>
      <c r="N58" s="7"/>
      <c r="O58" s="9"/>
      <c r="P58" s="7"/>
      <c r="Q58" s="12" t="str">
        <f t="shared" si="6"/>
        <v>429</v>
      </c>
      <c r="R58" s="10"/>
      <c r="S58" s="10"/>
      <c r="T58" s="10"/>
    </row>
    <row r="59" ht="19.5" customHeight="1">
      <c r="A59" s="7"/>
      <c r="B59" s="19"/>
      <c r="C59" s="7"/>
      <c r="D59" s="16"/>
      <c r="E59" s="26" t="s">
        <v>108</v>
      </c>
      <c r="F59" s="6" t="s">
        <v>26</v>
      </c>
      <c r="G59" s="7">
        <v>2007.0</v>
      </c>
      <c r="H59" s="7" t="s">
        <v>29</v>
      </c>
      <c r="I59" s="7"/>
      <c r="J59" s="7"/>
      <c r="K59" s="9">
        <v>68.0</v>
      </c>
      <c r="L59" s="11">
        <v>91.0</v>
      </c>
      <c r="M59" s="7">
        <v>165.0</v>
      </c>
      <c r="N59" s="7"/>
      <c r="O59" s="9">
        <v>87.0</v>
      </c>
      <c r="P59" s="7"/>
      <c r="Q59" s="12" t="str">
        <f t="shared" si="6"/>
        <v>411</v>
      </c>
      <c r="R59" s="10"/>
      <c r="S59" s="10"/>
      <c r="T59" s="10"/>
    </row>
    <row r="60" ht="19.5" customHeight="1">
      <c r="A60" s="7"/>
      <c r="B60" s="7"/>
      <c r="C60" s="7"/>
      <c r="D60" s="7"/>
      <c r="E60" s="6" t="s">
        <v>109</v>
      </c>
      <c r="F60" s="6" t="s">
        <v>110</v>
      </c>
      <c r="G60" s="7">
        <v>1992.0</v>
      </c>
      <c r="H60" s="7" t="s">
        <v>19</v>
      </c>
      <c r="I60" s="7"/>
      <c r="J60" s="7"/>
      <c r="K60" s="9">
        <v>400.0</v>
      </c>
      <c r="L60" s="11"/>
      <c r="M60" s="7"/>
      <c r="N60" s="7"/>
      <c r="O60" s="9"/>
      <c r="P60" s="7"/>
      <c r="Q60" s="12" t="str">
        <f t="shared" si="6"/>
        <v>400</v>
      </c>
      <c r="R60" s="10"/>
      <c r="S60" s="10"/>
      <c r="T60" s="10"/>
    </row>
    <row r="61" ht="19.5" customHeight="1">
      <c r="A61" s="7"/>
      <c r="B61" s="7"/>
      <c r="C61" s="7"/>
      <c r="D61" s="7"/>
      <c r="E61" s="20" t="s">
        <v>111</v>
      </c>
      <c r="F61" s="6" t="s">
        <v>26</v>
      </c>
      <c r="G61" s="7">
        <v>1962.0</v>
      </c>
      <c r="H61" s="7" t="s">
        <v>29</v>
      </c>
      <c r="I61" s="7"/>
      <c r="J61" s="7"/>
      <c r="K61" s="9">
        <v>258.0</v>
      </c>
      <c r="L61" s="11">
        <v>142.0</v>
      </c>
      <c r="M61" s="7"/>
      <c r="N61" s="7"/>
      <c r="O61" s="9"/>
      <c r="P61" s="7"/>
      <c r="Q61" s="12" t="str">
        <f t="shared" si="6"/>
        <v>400</v>
      </c>
      <c r="R61" s="10"/>
      <c r="S61" s="10"/>
      <c r="T61" s="10"/>
    </row>
    <row r="62" ht="19.5" customHeight="1">
      <c r="A62" s="19"/>
      <c r="B62" s="7"/>
      <c r="C62" s="21"/>
      <c r="D62" s="7"/>
      <c r="E62" s="20" t="s">
        <v>112</v>
      </c>
      <c r="F62" s="6" t="s">
        <v>54</v>
      </c>
      <c r="G62" s="7">
        <v>1984.0</v>
      </c>
      <c r="H62" s="7" t="s">
        <v>29</v>
      </c>
      <c r="I62" s="7"/>
      <c r="J62" s="7"/>
      <c r="K62" s="9">
        <v>373.0</v>
      </c>
      <c r="L62" s="11"/>
      <c r="M62" s="7"/>
      <c r="N62" s="7"/>
      <c r="O62" s="15"/>
      <c r="P62" s="7"/>
      <c r="Q62" s="12" t="str">
        <f t="shared" si="6"/>
        <v>373</v>
      </c>
      <c r="R62" s="10"/>
      <c r="S62" s="10"/>
      <c r="T62" s="10"/>
    </row>
    <row r="63" ht="19.5" customHeight="1">
      <c r="A63" s="7"/>
      <c r="B63" s="7"/>
      <c r="C63" s="7"/>
      <c r="D63" s="7"/>
      <c r="E63" s="18" t="s">
        <v>113</v>
      </c>
      <c r="F63" s="6" t="s">
        <v>26</v>
      </c>
      <c r="G63" s="7">
        <v>2006.0</v>
      </c>
      <c r="H63" s="7" t="s">
        <v>19</v>
      </c>
      <c r="I63" s="7"/>
      <c r="J63" s="7"/>
      <c r="K63" s="9"/>
      <c r="L63" s="11"/>
      <c r="M63" s="14"/>
      <c r="N63" s="14"/>
      <c r="O63" s="9"/>
      <c r="P63" s="7">
        <v>365.0</v>
      </c>
      <c r="Q63" s="12" t="str">
        <f t="shared" si="6"/>
        <v>365</v>
      </c>
      <c r="R63" s="10"/>
      <c r="S63" s="10"/>
      <c r="T63" s="10"/>
    </row>
    <row r="64" ht="19.5" customHeight="1">
      <c r="A64" s="7"/>
      <c r="B64" s="7"/>
      <c r="C64" s="23"/>
      <c r="D64" s="7"/>
      <c r="E64" s="6" t="s">
        <v>114</v>
      </c>
      <c r="F64" s="6" t="s">
        <v>99</v>
      </c>
      <c r="G64" s="7">
        <v>1963.0</v>
      </c>
      <c r="H64" s="7" t="s">
        <v>19</v>
      </c>
      <c r="I64" s="7"/>
      <c r="J64" s="7"/>
      <c r="K64" s="9"/>
      <c r="L64" s="11"/>
      <c r="M64" s="7"/>
      <c r="N64" s="7">
        <v>359.0</v>
      </c>
      <c r="O64" s="15"/>
      <c r="P64" s="7"/>
      <c r="Q64" s="12" t="str">
        <f t="shared" si="6"/>
        <v>359</v>
      </c>
      <c r="R64" s="10"/>
      <c r="S64" s="22"/>
      <c r="T64" s="22"/>
    </row>
    <row r="65" ht="19.5" customHeight="1">
      <c r="A65" s="7"/>
      <c r="B65" s="7"/>
      <c r="C65" s="7"/>
      <c r="D65" s="7"/>
      <c r="E65" s="26" t="s">
        <v>115</v>
      </c>
      <c r="F65" s="6" t="s">
        <v>116</v>
      </c>
      <c r="G65" s="7">
        <v>2005.0</v>
      </c>
      <c r="H65" s="7" t="s">
        <v>29</v>
      </c>
      <c r="I65" s="7"/>
      <c r="J65" s="7"/>
      <c r="K65" s="9"/>
      <c r="L65" s="11"/>
      <c r="M65" s="7"/>
      <c r="N65" s="7"/>
      <c r="O65" s="9">
        <v>334.0</v>
      </c>
      <c r="P65" s="7"/>
      <c r="Q65" s="12" t="str">
        <f t="shared" si="6"/>
        <v>334</v>
      </c>
      <c r="R65" s="10"/>
      <c r="S65" s="10"/>
      <c r="T65" s="10"/>
    </row>
    <row r="66" ht="19.5" customHeight="1">
      <c r="A66" s="7"/>
      <c r="B66" s="7"/>
      <c r="C66" s="7"/>
      <c r="D66" s="7"/>
      <c r="E66" s="6" t="s">
        <v>117</v>
      </c>
      <c r="F66" s="6" t="s">
        <v>118</v>
      </c>
      <c r="G66" s="7">
        <v>1959.0</v>
      </c>
      <c r="H66" s="7" t="s">
        <v>19</v>
      </c>
      <c r="I66" s="7"/>
      <c r="J66" s="7"/>
      <c r="K66" s="9"/>
      <c r="L66" s="11">
        <v>304.0</v>
      </c>
      <c r="M66" s="7"/>
      <c r="N66" s="7"/>
      <c r="O66" s="9"/>
      <c r="P66" s="7"/>
      <c r="Q66" s="12" t="str">
        <f t="shared" si="6"/>
        <v>304</v>
      </c>
      <c r="R66" s="10"/>
      <c r="S66" s="10"/>
      <c r="T66" s="10"/>
    </row>
    <row r="67" ht="19.5" customHeight="1">
      <c r="A67" s="7"/>
      <c r="B67" s="7"/>
      <c r="C67" s="7"/>
      <c r="D67" s="7"/>
      <c r="E67" s="6" t="s">
        <v>119</v>
      </c>
      <c r="F67" s="6" t="s">
        <v>18</v>
      </c>
      <c r="G67" s="7">
        <v>1970.0</v>
      </c>
      <c r="H67" s="7" t="s">
        <v>19</v>
      </c>
      <c r="I67" s="7"/>
      <c r="J67" s="7"/>
      <c r="K67" s="9"/>
      <c r="L67" s="11"/>
      <c r="M67" s="7">
        <v>301.0</v>
      </c>
      <c r="N67" s="7"/>
      <c r="O67" s="9"/>
      <c r="P67" s="7"/>
      <c r="Q67" s="12" t="str">
        <f t="shared" si="6"/>
        <v>301</v>
      </c>
      <c r="R67" s="10"/>
      <c r="S67" s="10"/>
      <c r="T67" s="10"/>
    </row>
    <row r="68" ht="19.5" customHeight="1">
      <c r="A68" s="7"/>
      <c r="B68" s="7"/>
      <c r="C68" s="7"/>
      <c r="D68" s="7"/>
      <c r="E68" s="31" t="s">
        <v>120</v>
      </c>
      <c r="F68" s="6" t="s">
        <v>22</v>
      </c>
      <c r="G68" s="7">
        <v>2009.0</v>
      </c>
      <c r="H68" s="7" t="s">
        <v>19</v>
      </c>
      <c r="I68" s="7"/>
      <c r="J68" s="7"/>
      <c r="K68" s="9">
        <v>219.0</v>
      </c>
      <c r="L68" s="11">
        <v>79.0</v>
      </c>
      <c r="M68" s="7"/>
      <c r="N68" s="7"/>
      <c r="O68" s="9"/>
      <c r="P68" s="7"/>
      <c r="Q68" s="12" t="str">
        <f t="shared" si="6"/>
        <v>298</v>
      </c>
      <c r="R68" s="10"/>
      <c r="S68" s="10"/>
      <c r="T68" s="10"/>
    </row>
    <row r="69" ht="19.5" customHeight="1">
      <c r="A69" s="7"/>
      <c r="B69" s="7"/>
      <c r="C69" s="7"/>
      <c r="D69" s="7"/>
      <c r="E69" s="26" t="s">
        <v>121</v>
      </c>
      <c r="F69" s="6" t="s">
        <v>26</v>
      </c>
      <c r="G69" s="7">
        <v>2008.0</v>
      </c>
      <c r="H69" s="7" t="s">
        <v>29</v>
      </c>
      <c r="I69" s="7"/>
      <c r="J69" s="7"/>
      <c r="K69" s="9">
        <v>33.0</v>
      </c>
      <c r="L69" s="11">
        <v>68.0</v>
      </c>
      <c r="M69" s="7">
        <v>51.0</v>
      </c>
      <c r="N69" s="7"/>
      <c r="O69" s="9">
        <v>121.0</v>
      </c>
      <c r="P69" s="14">
        <v>43.0</v>
      </c>
      <c r="Q69" s="12" t="str">
        <f>SUM(I69:P69)-P69</f>
        <v>273</v>
      </c>
      <c r="R69" s="10"/>
      <c r="S69" s="10"/>
      <c r="T69" s="10"/>
    </row>
    <row r="70" ht="19.5" customHeight="1">
      <c r="A70" s="7"/>
      <c r="B70" s="7"/>
      <c r="C70" s="7"/>
      <c r="D70" s="7"/>
      <c r="E70" s="18" t="s">
        <v>122</v>
      </c>
      <c r="F70" s="6" t="s">
        <v>52</v>
      </c>
      <c r="G70" s="7">
        <v>2008.0</v>
      </c>
      <c r="H70" s="7" t="s">
        <v>19</v>
      </c>
      <c r="I70" s="7"/>
      <c r="J70" s="7"/>
      <c r="K70" s="9"/>
      <c r="L70" s="11"/>
      <c r="M70" s="7"/>
      <c r="N70" s="7"/>
      <c r="O70" s="9">
        <v>273.0</v>
      </c>
      <c r="P70" s="7"/>
      <c r="Q70" s="12" t="str">
        <f t="shared" ref="Q70:Q112" si="7">SUM(I70:P70)</f>
        <v>273</v>
      </c>
      <c r="R70" s="10"/>
      <c r="S70" s="10"/>
      <c r="T70" s="10"/>
    </row>
    <row r="71" ht="19.5" customHeight="1">
      <c r="A71" s="7"/>
      <c r="B71" s="7"/>
      <c r="C71" s="7"/>
      <c r="D71" s="7"/>
      <c r="E71" s="6" t="s">
        <v>123</v>
      </c>
      <c r="F71" s="6" t="s">
        <v>26</v>
      </c>
      <c r="G71" s="7">
        <v>2002.0</v>
      </c>
      <c r="H71" s="7" t="s">
        <v>19</v>
      </c>
      <c r="I71" s="7"/>
      <c r="J71" s="7"/>
      <c r="K71" s="9"/>
      <c r="L71" s="11">
        <v>272.0</v>
      </c>
      <c r="M71" s="7"/>
      <c r="N71" s="7"/>
      <c r="O71" s="9"/>
      <c r="P71" s="7"/>
      <c r="Q71" s="12" t="str">
        <f t="shared" si="7"/>
        <v>272</v>
      </c>
      <c r="R71" s="10"/>
      <c r="S71" s="10"/>
      <c r="T71" s="10"/>
    </row>
    <row r="72" ht="19.5" customHeight="1">
      <c r="A72" s="7"/>
      <c r="B72" s="7"/>
      <c r="C72" s="7"/>
      <c r="D72" s="7"/>
      <c r="E72" s="26" t="s">
        <v>124</v>
      </c>
      <c r="F72" s="6" t="s">
        <v>18</v>
      </c>
      <c r="G72" s="7">
        <v>2007.0</v>
      </c>
      <c r="H72" s="7" t="s">
        <v>29</v>
      </c>
      <c r="I72" s="7"/>
      <c r="J72" s="7"/>
      <c r="K72" s="9">
        <v>107.0</v>
      </c>
      <c r="L72" s="11"/>
      <c r="M72" s="7"/>
      <c r="N72" s="7"/>
      <c r="O72" s="9">
        <v>159.0</v>
      </c>
      <c r="P72" s="7"/>
      <c r="Q72" s="12" t="str">
        <f t="shared" si="7"/>
        <v>266</v>
      </c>
      <c r="R72" s="10"/>
      <c r="S72" s="10"/>
      <c r="T72" s="10"/>
    </row>
    <row r="73" ht="19.5" customHeight="1">
      <c r="A73" s="7"/>
      <c r="B73" s="7"/>
      <c r="C73" s="7"/>
      <c r="D73" s="7"/>
      <c r="E73" s="26" t="s">
        <v>125</v>
      </c>
      <c r="F73" s="6" t="s">
        <v>22</v>
      </c>
      <c r="G73" s="7">
        <v>2004.0</v>
      </c>
      <c r="H73" s="7" t="s">
        <v>29</v>
      </c>
      <c r="I73" s="7"/>
      <c r="J73" s="7"/>
      <c r="K73" s="9">
        <v>93.0</v>
      </c>
      <c r="L73" s="11">
        <v>155.0</v>
      </c>
      <c r="M73" s="7"/>
      <c r="N73" s="7"/>
      <c r="O73" s="9"/>
      <c r="P73" s="7"/>
      <c r="Q73" s="12" t="str">
        <f t="shared" si="7"/>
        <v>248</v>
      </c>
      <c r="R73" s="10"/>
      <c r="S73" s="10"/>
      <c r="T73" s="10"/>
    </row>
    <row r="74" ht="19.5" customHeight="1">
      <c r="A74" s="7"/>
      <c r="B74" s="7"/>
      <c r="C74" s="7"/>
      <c r="D74" s="7"/>
      <c r="E74" s="6" t="s">
        <v>126</v>
      </c>
      <c r="F74" s="6" t="s">
        <v>127</v>
      </c>
      <c r="G74" s="7">
        <v>1961.0</v>
      </c>
      <c r="H74" s="7" t="s">
        <v>19</v>
      </c>
      <c r="I74" s="7"/>
      <c r="J74" s="7"/>
      <c r="K74" s="9">
        <v>248.0</v>
      </c>
      <c r="L74" s="11"/>
      <c r="M74" s="7"/>
      <c r="N74" s="7"/>
      <c r="O74" s="9"/>
      <c r="P74" s="7"/>
      <c r="Q74" s="12" t="str">
        <f t="shared" si="7"/>
        <v>248</v>
      </c>
      <c r="R74" s="10"/>
      <c r="S74" s="10"/>
      <c r="T74" s="10"/>
    </row>
    <row r="75" ht="19.5" customHeight="1">
      <c r="A75" s="7"/>
      <c r="B75" s="7"/>
      <c r="C75" s="7"/>
      <c r="D75" s="7"/>
      <c r="E75" s="6" t="s">
        <v>128</v>
      </c>
      <c r="F75" s="6" t="s">
        <v>22</v>
      </c>
      <c r="G75" s="7">
        <v>1964.0</v>
      </c>
      <c r="H75" s="7" t="s">
        <v>19</v>
      </c>
      <c r="I75" s="7"/>
      <c r="J75" s="7"/>
      <c r="K75" s="9">
        <v>238.0</v>
      </c>
      <c r="L75" s="11"/>
      <c r="M75" s="7"/>
      <c r="N75" s="7">
        <v>1.0</v>
      </c>
      <c r="O75" s="9"/>
      <c r="P75" s="7"/>
      <c r="Q75" s="12" t="str">
        <f t="shared" si="7"/>
        <v>239</v>
      </c>
      <c r="R75" s="22"/>
      <c r="S75" s="10"/>
      <c r="T75" s="10"/>
    </row>
    <row r="76" ht="19.5" customHeight="1">
      <c r="A76" s="7"/>
      <c r="B76" s="7"/>
      <c r="C76" s="7"/>
      <c r="D76" s="7"/>
      <c r="E76" s="20" t="s">
        <v>129</v>
      </c>
      <c r="F76" s="6" t="s">
        <v>26</v>
      </c>
      <c r="G76" s="7">
        <v>1994.0</v>
      </c>
      <c r="H76" s="7" t="s">
        <v>29</v>
      </c>
      <c r="I76" s="7"/>
      <c r="J76" s="7"/>
      <c r="K76" s="9"/>
      <c r="L76" s="11">
        <v>211.0</v>
      </c>
      <c r="M76" s="7"/>
      <c r="N76" s="7"/>
      <c r="O76" s="9"/>
      <c r="P76" s="7"/>
      <c r="Q76" s="12" t="str">
        <f t="shared" si="7"/>
        <v>211</v>
      </c>
      <c r="R76" s="10"/>
      <c r="S76" s="10"/>
      <c r="T76" s="10"/>
    </row>
    <row r="77" ht="19.5" customHeight="1">
      <c r="A77" s="7"/>
      <c r="B77" s="7"/>
      <c r="C77" s="7"/>
      <c r="D77" s="7"/>
      <c r="E77" s="6" t="s">
        <v>130</v>
      </c>
      <c r="F77" s="6" t="s">
        <v>48</v>
      </c>
      <c r="G77" s="7">
        <v>1956.0</v>
      </c>
      <c r="H77" s="7" t="s">
        <v>19</v>
      </c>
      <c r="I77" s="7"/>
      <c r="J77" s="7"/>
      <c r="K77" s="9"/>
      <c r="L77" s="11">
        <v>104.0</v>
      </c>
      <c r="M77" s="7"/>
      <c r="N77" s="7"/>
      <c r="O77" s="9">
        <v>101.0</v>
      </c>
      <c r="P77" s="7"/>
      <c r="Q77" s="12" t="str">
        <f t="shared" si="7"/>
        <v>205</v>
      </c>
      <c r="R77" s="10"/>
      <c r="S77" s="10"/>
      <c r="T77" s="10"/>
    </row>
    <row r="78" ht="19.5" customHeight="1">
      <c r="A78" s="7"/>
      <c r="B78" s="7"/>
      <c r="C78" s="7"/>
      <c r="D78" s="7"/>
      <c r="E78" s="6" t="s">
        <v>131</v>
      </c>
      <c r="F78" s="6" t="s">
        <v>22</v>
      </c>
      <c r="G78" s="7">
        <v>1973.0</v>
      </c>
      <c r="H78" s="7" t="s">
        <v>19</v>
      </c>
      <c r="I78" s="7"/>
      <c r="J78" s="7"/>
      <c r="K78" s="9">
        <v>201.0</v>
      </c>
      <c r="L78" s="11"/>
      <c r="M78" s="7"/>
      <c r="N78" s="7"/>
      <c r="O78" s="9"/>
      <c r="P78" s="7"/>
      <c r="Q78" s="12" t="str">
        <f t="shared" si="7"/>
        <v>201</v>
      </c>
      <c r="R78" s="10"/>
      <c r="S78" s="10"/>
      <c r="T78" s="10"/>
    </row>
    <row r="79" ht="19.5" customHeight="1">
      <c r="A79" s="7"/>
      <c r="B79" s="7"/>
      <c r="C79" s="7"/>
      <c r="D79" s="7"/>
      <c r="E79" s="6" t="s">
        <v>132</v>
      </c>
      <c r="F79" s="6" t="s">
        <v>31</v>
      </c>
      <c r="G79" s="7">
        <v>1964.0</v>
      </c>
      <c r="H79" s="7" t="s">
        <v>19</v>
      </c>
      <c r="I79" s="7"/>
      <c r="J79" s="7"/>
      <c r="K79" s="9">
        <v>201.0</v>
      </c>
      <c r="L79" s="11"/>
      <c r="M79" s="7"/>
      <c r="N79" s="7"/>
      <c r="O79" s="9"/>
      <c r="P79" s="7"/>
      <c r="Q79" s="12" t="str">
        <f t="shared" si="7"/>
        <v>201</v>
      </c>
      <c r="R79" s="10"/>
      <c r="S79" s="10"/>
      <c r="T79" s="10"/>
    </row>
    <row r="80" ht="19.5" customHeight="1">
      <c r="A80" s="7"/>
      <c r="B80" s="19"/>
      <c r="C80" s="7"/>
      <c r="D80" s="16"/>
      <c r="E80" s="26" t="s">
        <v>133</v>
      </c>
      <c r="F80" s="6" t="s">
        <v>26</v>
      </c>
      <c r="G80" s="7">
        <v>2009.0</v>
      </c>
      <c r="H80" s="7" t="s">
        <v>29</v>
      </c>
      <c r="I80" s="7"/>
      <c r="J80" s="7"/>
      <c r="K80" s="9"/>
      <c r="L80" s="11"/>
      <c r="M80" s="7">
        <v>196.0</v>
      </c>
      <c r="N80" s="7"/>
      <c r="O80" s="9"/>
      <c r="P80" s="7"/>
      <c r="Q80" s="12" t="str">
        <f t="shared" si="7"/>
        <v>196</v>
      </c>
      <c r="R80" s="10"/>
      <c r="S80" s="10"/>
      <c r="T80" s="10"/>
    </row>
    <row r="81" ht="19.5" customHeight="1">
      <c r="A81" s="7"/>
      <c r="B81" s="7"/>
      <c r="C81" s="16"/>
      <c r="D81" s="17"/>
      <c r="E81" s="18" t="s">
        <v>134</v>
      </c>
      <c r="F81" s="6" t="s">
        <v>26</v>
      </c>
      <c r="G81" s="7">
        <v>2005.0</v>
      </c>
      <c r="H81" s="7" t="s">
        <v>19</v>
      </c>
      <c r="I81" s="7"/>
      <c r="J81" s="7"/>
      <c r="K81" s="9">
        <v>87.0</v>
      </c>
      <c r="L81" s="11"/>
      <c r="M81" s="7">
        <v>78.0</v>
      </c>
      <c r="N81" s="7"/>
      <c r="O81" s="15"/>
      <c r="P81" s="14"/>
      <c r="Q81" s="12" t="str">
        <f t="shared" si="7"/>
        <v>165</v>
      </c>
      <c r="R81" s="10"/>
      <c r="S81" s="10"/>
      <c r="T81" s="10"/>
    </row>
    <row r="82" ht="19.5" customHeight="1">
      <c r="A82" s="7"/>
      <c r="B82" s="7"/>
      <c r="C82" s="7"/>
      <c r="D82" s="7"/>
      <c r="E82" s="6" t="s">
        <v>135</v>
      </c>
      <c r="F82" s="6" t="s">
        <v>136</v>
      </c>
      <c r="G82" s="7">
        <v>1999.0</v>
      </c>
      <c r="H82" s="7" t="s">
        <v>19</v>
      </c>
      <c r="I82" s="7"/>
      <c r="J82" s="7"/>
      <c r="K82" s="9">
        <v>1.0</v>
      </c>
      <c r="L82" s="11"/>
      <c r="M82" s="7"/>
      <c r="N82" s="7"/>
      <c r="O82" s="9">
        <v>164.0</v>
      </c>
      <c r="P82" s="7"/>
      <c r="Q82" s="12" t="str">
        <f t="shared" si="7"/>
        <v>165</v>
      </c>
      <c r="R82" s="10"/>
      <c r="S82" s="10"/>
      <c r="T82" s="10"/>
    </row>
    <row r="83" ht="19.5" customHeight="1">
      <c r="A83" s="7"/>
      <c r="B83" s="7"/>
      <c r="C83" s="7"/>
      <c r="D83" s="7"/>
      <c r="E83" s="20" t="s">
        <v>137</v>
      </c>
      <c r="F83" s="6" t="s">
        <v>86</v>
      </c>
      <c r="G83" s="7">
        <v>1964.0</v>
      </c>
      <c r="H83" s="7" t="s">
        <v>29</v>
      </c>
      <c r="I83" s="7"/>
      <c r="J83" s="7"/>
      <c r="K83" s="9">
        <v>159.0</v>
      </c>
      <c r="L83" s="11"/>
      <c r="M83" s="7"/>
      <c r="N83" s="7"/>
      <c r="O83" s="9"/>
      <c r="P83" s="7"/>
      <c r="Q83" s="12" t="str">
        <f t="shared" si="7"/>
        <v>159</v>
      </c>
      <c r="R83" s="10"/>
      <c r="S83" s="10"/>
      <c r="T83" s="10"/>
    </row>
    <row r="84" ht="19.5" customHeight="1">
      <c r="A84" s="7"/>
      <c r="B84" s="7"/>
      <c r="C84" s="7"/>
      <c r="D84" s="7"/>
      <c r="E84" s="18" t="s">
        <v>138</v>
      </c>
      <c r="F84" s="6" t="s">
        <v>82</v>
      </c>
      <c r="G84" s="7">
        <v>2007.0</v>
      </c>
      <c r="H84" s="7" t="s">
        <v>19</v>
      </c>
      <c r="I84" s="7"/>
      <c r="J84" s="7"/>
      <c r="K84" s="9">
        <v>151.0</v>
      </c>
      <c r="L84" s="11"/>
      <c r="M84" s="7"/>
      <c r="N84" s="7"/>
      <c r="O84" s="9"/>
      <c r="P84" s="7"/>
      <c r="Q84" s="12" t="str">
        <f t="shared" si="7"/>
        <v>151</v>
      </c>
      <c r="R84" s="10"/>
      <c r="S84" s="10"/>
      <c r="T84" s="10"/>
    </row>
    <row r="85" ht="19.5" customHeight="1">
      <c r="A85" s="7"/>
      <c r="B85" s="7"/>
      <c r="C85" s="7"/>
      <c r="D85" s="7"/>
      <c r="E85" s="18" t="s">
        <v>139</v>
      </c>
      <c r="F85" s="6" t="s">
        <v>22</v>
      </c>
      <c r="G85" s="7">
        <v>2007.0</v>
      </c>
      <c r="H85" s="7" t="s">
        <v>19</v>
      </c>
      <c r="I85" s="7"/>
      <c r="J85" s="7"/>
      <c r="K85" s="9"/>
      <c r="L85" s="11"/>
      <c r="M85" s="7"/>
      <c r="N85" s="7"/>
      <c r="O85" s="9"/>
      <c r="P85" s="7">
        <v>141.0</v>
      </c>
      <c r="Q85" s="12" t="str">
        <f t="shared" si="7"/>
        <v>141</v>
      </c>
      <c r="R85" s="10"/>
      <c r="S85" s="10"/>
      <c r="T85" s="10"/>
    </row>
    <row r="86" ht="19.5" customHeight="1">
      <c r="A86" s="7"/>
      <c r="B86" s="7"/>
      <c r="C86" s="7"/>
      <c r="D86" s="7"/>
      <c r="E86" s="18" t="s">
        <v>140</v>
      </c>
      <c r="F86" s="6" t="s">
        <v>52</v>
      </c>
      <c r="G86" s="7">
        <v>2007.0</v>
      </c>
      <c r="H86" s="7" t="s">
        <v>19</v>
      </c>
      <c r="I86" s="7"/>
      <c r="J86" s="7"/>
      <c r="K86" s="9"/>
      <c r="L86" s="11"/>
      <c r="M86" s="7"/>
      <c r="N86" s="7"/>
      <c r="O86" s="9">
        <v>139.0</v>
      </c>
      <c r="P86" s="7"/>
      <c r="Q86" s="12" t="str">
        <f t="shared" si="7"/>
        <v>139</v>
      </c>
      <c r="R86" s="10"/>
      <c r="S86" s="10"/>
      <c r="T86" s="10"/>
    </row>
    <row r="87" ht="19.5" customHeight="1">
      <c r="A87" s="7"/>
      <c r="B87" s="7"/>
      <c r="C87" s="7"/>
      <c r="D87" s="7"/>
      <c r="E87" s="31" t="s">
        <v>141</v>
      </c>
      <c r="F87" s="6" t="s">
        <v>22</v>
      </c>
      <c r="G87" s="7">
        <v>2005.0</v>
      </c>
      <c r="H87" s="7" t="s">
        <v>19</v>
      </c>
      <c r="I87" s="7"/>
      <c r="J87" s="7"/>
      <c r="K87" s="9">
        <v>135.0</v>
      </c>
      <c r="L87" s="11"/>
      <c r="M87" s="7"/>
      <c r="N87" s="7"/>
      <c r="O87" s="9"/>
      <c r="P87" s="7"/>
      <c r="Q87" s="12" t="str">
        <f t="shared" si="7"/>
        <v>135</v>
      </c>
      <c r="R87" s="10"/>
      <c r="S87" s="10"/>
      <c r="T87" s="10"/>
    </row>
    <row r="88" ht="19.5" customHeight="1">
      <c r="A88" s="19"/>
      <c r="B88" s="7"/>
      <c r="C88" s="7"/>
      <c r="D88" s="7"/>
      <c r="E88" s="20" t="s">
        <v>142</v>
      </c>
      <c r="F88" s="6" t="s">
        <v>18</v>
      </c>
      <c r="G88" s="7">
        <v>1956.0</v>
      </c>
      <c r="H88" s="7" t="s">
        <v>29</v>
      </c>
      <c r="I88" s="7"/>
      <c r="J88" s="7"/>
      <c r="K88" s="9"/>
      <c r="L88" s="11">
        <v>129.0</v>
      </c>
      <c r="M88" s="7"/>
      <c r="N88" s="7"/>
      <c r="O88" s="9"/>
      <c r="P88" s="7"/>
      <c r="Q88" s="12" t="str">
        <f t="shared" si="7"/>
        <v>129</v>
      </c>
      <c r="R88" s="22"/>
      <c r="S88" s="10"/>
      <c r="T88" s="10"/>
    </row>
    <row r="89" ht="19.5" customHeight="1">
      <c r="A89" s="7"/>
      <c r="B89" s="7"/>
      <c r="C89" s="7"/>
      <c r="D89" s="7"/>
      <c r="E89" s="6" t="s">
        <v>143</v>
      </c>
      <c r="F89" s="6" t="s">
        <v>144</v>
      </c>
      <c r="G89" s="7">
        <v>1957.0</v>
      </c>
      <c r="H89" s="7" t="s">
        <v>19</v>
      </c>
      <c r="I89" s="7"/>
      <c r="J89" s="7"/>
      <c r="K89" s="9">
        <v>121.0</v>
      </c>
      <c r="L89" s="11"/>
      <c r="M89" s="7"/>
      <c r="N89" s="7"/>
      <c r="O89" s="9"/>
      <c r="P89" s="7"/>
      <c r="Q89" s="12" t="str">
        <f t="shared" si="7"/>
        <v>121</v>
      </c>
      <c r="R89" s="22"/>
      <c r="S89" s="10"/>
      <c r="T89" s="10"/>
    </row>
    <row r="90" ht="19.5" customHeight="1">
      <c r="A90" s="7"/>
      <c r="B90" s="7"/>
      <c r="C90" s="7"/>
      <c r="D90" s="7"/>
      <c r="E90" s="18" t="s">
        <v>145</v>
      </c>
      <c r="F90" s="6" t="s">
        <v>22</v>
      </c>
      <c r="G90" s="7">
        <v>2001.0</v>
      </c>
      <c r="H90" s="7" t="s">
        <v>19</v>
      </c>
      <c r="I90" s="7"/>
      <c r="J90" s="7"/>
      <c r="K90" s="9">
        <v>107.0</v>
      </c>
      <c r="L90" s="11"/>
      <c r="M90" s="14"/>
      <c r="N90" s="14"/>
      <c r="O90" s="9"/>
      <c r="P90" s="7"/>
      <c r="Q90" s="12" t="str">
        <f t="shared" si="7"/>
        <v>107</v>
      </c>
      <c r="R90" s="10"/>
      <c r="S90" s="10"/>
      <c r="T90" s="10"/>
    </row>
    <row r="91" ht="19.5" customHeight="1">
      <c r="A91" s="7"/>
      <c r="B91" s="7"/>
      <c r="C91" s="7"/>
      <c r="D91" s="7"/>
      <c r="E91" s="26" t="s">
        <v>146</v>
      </c>
      <c r="F91" s="6" t="s">
        <v>52</v>
      </c>
      <c r="G91" s="7">
        <v>2008.0</v>
      </c>
      <c r="H91" s="7" t="s">
        <v>29</v>
      </c>
      <c r="I91" s="7"/>
      <c r="J91" s="7"/>
      <c r="K91" s="9"/>
      <c r="L91" s="11"/>
      <c r="M91" s="7">
        <v>105.0</v>
      </c>
      <c r="N91" s="7"/>
      <c r="O91" s="9"/>
      <c r="P91" s="7"/>
      <c r="Q91" s="12" t="str">
        <f t="shared" si="7"/>
        <v>105</v>
      </c>
      <c r="R91" s="10"/>
      <c r="S91" s="10"/>
      <c r="T91" s="10"/>
    </row>
    <row r="92" ht="19.5" customHeight="1">
      <c r="A92" s="7"/>
      <c r="B92" s="7"/>
      <c r="C92" s="7"/>
      <c r="D92" s="7"/>
      <c r="E92" s="6" t="s">
        <v>147</v>
      </c>
      <c r="F92" s="6" t="s">
        <v>148</v>
      </c>
      <c r="G92" s="7">
        <v>1957.0</v>
      </c>
      <c r="H92" s="7" t="s">
        <v>19</v>
      </c>
      <c r="I92" s="7"/>
      <c r="J92" s="7"/>
      <c r="K92" s="9">
        <v>87.0</v>
      </c>
      <c r="L92" s="11"/>
      <c r="M92" s="7"/>
      <c r="N92" s="7"/>
      <c r="O92" s="9"/>
      <c r="P92" s="7"/>
      <c r="Q92" s="12" t="str">
        <f t="shared" si="7"/>
        <v>87</v>
      </c>
      <c r="R92" s="10"/>
      <c r="S92" s="10"/>
      <c r="T92" s="10"/>
    </row>
    <row r="93" ht="19.5" customHeight="1">
      <c r="A93" s="7"/>
      <c r="B93" s="7"/>
      <c r="C93" s="7"/>
      <c r="D93" s="7"/>
      <c r="E93" s="18" t="s">
        <v>149</v>
      </c>
      <c r="F93" s="6" t="s">
        <v>22</v>
      </c>
      <c r="G93" s="7">
        <v>2009.0</v>
      </c>
      <c r="H93" s="7" t="s">
        <v>19</v>
      </c>
      <c r="I93" s="7"/>
      <c r="J93" s="7"/>
      <c r="K93" s="9">
        <v>68.0</v>
      </c>
      <c r="L93" s="11"/>
      <c r="M93" s="7"/>
      <c r="N93" s="7">
        <v>19.0</v>
      </c>
      <c r="O93" s="9"/>
      <c r="P93" s="7"/>
      <c r="Q93" s="12" t="str">
        <f t="shared" si="7"/>
        <v>87</v>
      </c>
      <c r="R93" s="10"/>
      <c r="S93" s="10"/>
      <c r="T93" s="10"/>
    </row>
    <row r="94" ht="19.5" customHeight="1">
      <c r="A94" s="7"/>
      <c r="B94" s="7"/>
      <c r="C94" s="7"/>
      <c r="D94" s="7"/>
      <c r="E94" s="6" t="s">
        <v>150</v>
      </c>
      <c r="F94" s="6" t="s">
        <v>18</v>
      </c>
      <c r="G94" s="7">
        <v>1976.0</v>
      </c>
      <c r="H94" s="7" t="s">
        <v>19</v>
      </c>
      <c r="I94" s="7"/>
      <c r="J94" s="7"/>
      <c r="K94" s="9"/>
      <c r="L94" s="11"/>
      <c r="M94" s="7"/>
      <c r="N94" s="7"/>
      <c r="O94" s="9"/>
      <c r="P94" s="7">
        <v>72.0</v>
      </c>
      <c r="Q94" s="12" t="str">
        <f t="shared" si="7"/>
        <v>72</v>
      </c>
      <c r="R94" s="10"/>
      <c r="S94" s="10"/>
      <c r="T94" s="10"/>
    </row>
    <row r="95" ht="19.5" customHeight="1">
      <c r="A95" s="7"/>
      <c r="B95" s="7"/>
      <c r="C95" s="7"/>
      <c r="D95" s="7"/>
      <c r="E95" s="6" t="s">
        <v>151</v>
      </c>
      <c r="F95" s="6" t="s">
        <v>152</v>
      </c>
      <c r="G95" s="7">
        <v>2003.0</v>
      </c>
      <c r="H95" s="7" t="s">
        <v>19</v>
      </c>
      <c r="I95" s="7"/>
      <c r="J95" s="7"/>
      <c r="K95" s="9"/>
      <c r="L95" s="11">
        <v>56.0</v>
      </c>
      <c r="M95" s="7"/>
      <c r="N95" s="7"/>
      <c r="O95" s="9"/>
      <c r="P95" s="7"/>
      <c r="Q95" s="12" t="str">
        <f t="shared" si="7"/>
        <v>56</v>
      </c>
      <c r="R95" s="10"/>
      <c r="S95" s="10"/>
      <c r="T95" s="10"/>
    </row>
    <row r="96" ht="19.5" customHeight="1">
      <c r="A96" s="7"/>
      <c r="B96" s="7"/>
      <c r="C96" s="7"/>
      <c r="D96" s="7"/>
      <c r="E96" s="6" t="s">
        <v>153</v>
      </c>
      <c r="F96" s="6" t="s">
        <v>31</v>
      </c>
      <c r="G96" s="7">
        <v>1953.0</v>
      </c>
      <c r="H96" s="7" t="s">
        <v>23</v>
      </c>
      <c r="I96" s="7"/>
      <c r="J96" s="7"/>
      <c r="K96" s="9">
        <v>55.0</v>
      </c>
      <c r="L96" s="11"/>
      <c r="M96" s="7"/>
      <c r="N96" s="7"/>
      <c r="O96" s="9"/>
      <c r="P96" s="7"/>
      <c r="Q96" s="12" t="str">
        <f t="shared" si="7"/>
        <v>55</v>
      </c>
      <c r="R96" s="10"/>
      <c r="S96" s="10"/>
      <c r="T96" s="10"/>
    </row>
    <row r="97" ht="19.5" customHeight="1">
      <c r="A97" s="7"/>
      <c r="B97" s="7"/>
      <c r="C97" s="7"/>
      <c r="D97" s="7"/>
      <c r="E97" s="20" t="s">
        <v>154</v>
      </c>
      <c r="F97" s="6" t="s">
        <v>97</v>
      </c>
      <c r="G97" s="7">
        <v>1994.0</v>
      </c>
      <c r="H97" s="7" t="s">
        <v>39</v>
      </c>
      <c r="I97" s="7"/>
      <c r="J97" s="7"/>
      <c r="K97" s="9">
        <v>55.0</v>
      </c>
      <c r="L97" s="11"/>
      <c r="M97" s="7"/>
      <c r="N97" s="7"/>
      <c r="O97" s="9"/>
      <c r="P97" s="7"/>
      <c r="Q97" s="12" t="str">
        <f t="shared" si="7"/>
        <v>55</v>
      </c>
      <c r="R97" s="10"/>
      <c r="S97" s="10"/>
      <c r="T97" s="10"/>
    </row>
    <row r="98" ht="19.5" customHeight="1">
      <c r="A98" s="7"/>
      <c r="B98" s="7"/>
      <c r="C98" s="7"/>
      <c r="D98" s="7"/>
      <c r="E98" s="6" t="s">
        <v>155</v>
      </c>
      <c r="F98" s="6" t="s">
        <v>18</v>
      </c>
      <c r="G98" s="7">
        <v>1962.0</v>
      </c>
      <c r="H98" s="7" t="s">
        <v>19</v>
      </c>
      <c r="I98" s="7"/>
      <c r="J98" s="7">
        <v>51.0</v>
      </c>
      <c r="K98" s="9"/>
      <c r="L98" s="11"/>
      <c r="M98" s="7"/>
      <c r="N98" s="7"/>
      <c r="O98" s="9"/>
      <c r="P98" s="7"/>
      <c r="Q98" s="12" t="str">
        <f t="shared" si="7"/>
        <v>51</v>
      </c>
      <c r="R98" s="22"/>
      <c r="S98" s="10"/>
      <c r="T98" s="10"/>
    </row>
    <row r="99" ht="19.5" customHeight="1">
      <c r="A99" s="7"/>
      <c r="B99" s="7"/>
      <c r="C99" s="7"/>
      <c r="D99" s="7"/>
      <c r="E99" s="6" t="s">
        <v>156</v>
      </c>
      <c r="F99" s="6" t="s">
        <v>31</v>
      </c>
      <c r="G99" s="7">
        <v>1949.0</v>
      </c>
      <c r="H99" s="7" t="s">
        <v>23</v>
      </c>
      <c r="I99" s="7"/>
      <c r="J99" s="7"/>
      <c r="K99" s="9">
        <v>27.0</v>
      </c>
      <c r="L99" s="11"/>
      <c r="M99" s="7"/>
      <c r="N99" s="7"/>
      <c r="O99" s="9"/>
      <c r="P99" s="7">
        <v>24.0</v>
      </c>
      <c r="Q99" s="12" t="str">
        <f t="shared" si="7"/>
        <v>51</v>
      </c>
      <c r="R99" s="22"/>
      <c r="S99" s="10"/>
      <c r="T99" s="10"/>
    </row>
    <row r="100" ht="19.5" customHeight="1">
      <c r="A100" s="7"/>
      <c r="B100" s="7"/>
      <c r="C100" s="7"/>
      <c r="D100" s="7"/>
      <c r="E100" s="18" t="s">
        <v>157</v>
      </c>
      <c r="F100" s="6" t="s">
        <v>158</v>
      </c>
      <c r="G100" s="7">
        <v>2007.0</v>
      </c>
      <c r="H100" s="7" t="s">
        <v>19</v>
      </c>
      <c r="I100" s="7"/>
      <c r="J100" s="7"/>
      <c r="K100" s="9">
        <v>16.0</v>
      </c>
      <c r="L100" s="11">
        <v>33.0</v>
      </c>
      <c r="M100" s="7"/>
      <c r="N100" s="7"/>
      <c r="O100" s="9">
        <v>1.0</v>
      </c>
      <c r="P100" s="7"/>
      <c r="Q100" s="12" t="str">
        <f t="shared" si="7"/>
        <v>50</v>
      </c>
      <c r="R100" s="10"/>
      <c r="S100" s="10"/>
      <c r="T100" s="10"/>
    </row>
    <row r="101" ht="19.5" customHeight="1">
      <c r="A101" s="7"/>
      <c r="B101" s="7"/>
      <c r="C101" s="7"/>
      <c r="D101" s="7"/>
      <c r="E101" s="26" t="s">
        <v>159</v>
      </c>
      <c r="F101" s="6" t="s">
        <v>26</v>
      </c>
      <c r="G101" s="7">
        <v>2009.0</v>
      </c>
      <c r="H101" s="7" t="s">
        <v>29</v>
      </c>
      <c r="I101" s="7"/>
      <c r="J101" s="7"/>
      <c r="K101" s="9">
        <v>50.0</v>
      </c>
      <c r="L101" s="11"/>
      <c r="M101" s="7"/>
      <c r="N101" s="7"/>
      <c r="O101" s="9"/>
      <c r="P101" s="7"/>
      <c r="Q101" s="12" t="str">
        <f t="shared" si="7"/>
        <v>50</v>
      </c>
      <c r="R101" s="10"/>
      <c r="S101" s="10"/>
      <c r="T101" s="10"/>
    </row>
    <row r="102" ht="19.5" customHeight="1">
      <c r="A102" s="7"/>
      <c r="B102" s="7"/>
      <c r="C102" s="7"/>
      <c r="D102" s="7"/>
      <c r="E102" s="6" t="s">
        <v>160</v>
      </c>
      <c r="F102" s="6" t="s">
        <v>161</v>
      </c>
      <c r="G102" s="7">
        <v>1973.0</v>
      </c>
      <c r="H102" s="7" t="s">
        <v>19</v>
      </c>
      <c r="I102" s="7"/>
      <c r="J102" s="7"/>
      <c r="K102" s="9"/>
      <c r="L102" s="11"/>
      <c r="M102" s="7"/>
      <c r="N102" s="7"/>
      <c r="O102" s="9">
        <v>47.0</v>
      </c>
      <c r="P102" s="7"/>
      <c r="Q102" s="12" t="str">
        <f t="shared" si="7"/>
        <v>47</v>
      </c>
      <c r="R102" s="10"/>
      <c r="S102" s="10"/>
      <c r="T102" s="10"/>
    </row>
    <row r="103" ht="19.5" customHeight="1">
      <c r="A103" s="7"/>
      <c r="B103" s="7"/>
      <c r="C103" s="7"/>
      <c r="D103" s="7"/>
      <c r="E103" s="6" t="s">
        <v>162</v>
      </c>
      <c r="F103" s="6" t="s">
        <v>163</v>
      </c>
      <c r="G103" s="7">
        <v>1947.0</v>
      </c>
      <c r="H103" s="7" t="s">
        <v>19</v>
      </c>
      <c r="I103" s="7"/>
      <c r="J103" s="7"/>
      <c r="K103" s="9"/>
      <c r="L103" s="11">
        <v>45.0</v>
      </c>
      <c r="M103" s="7"/>
      <c r="N103" s="7"/>
      <c r="O103" s="27"/>
      <c r="P103" s="12"/>
      <c r="Q103" s="12" t="str">
        <f t="shared" si="7"/>
        <v>45</v>
      </c>
      <c r="R103" s="10"/>
      <c r="S103" s="10"/>
      <c r="T103" s="10"/>
    </row>
    <row r="104" ht="19.5" customHeight="1">
      <c r="A104" s="7"/>
      <c r="B104" s="7"/>
      <c r="C104" s="7"/>
      <c r="D104" s="7"/>
      <c r="E104" s="20" t="s">
        <v>164</v>
      </c>
      <c r="F104" s="6" t="s">
        <v>22</v>
      </c>
      <c r="G104" s="7">
        <v>1980.0</v>
      </c>
      <c r="H104" s="7" t="s">
        <v>29</v>
      </c>
      <c r="I104" s="7"/>
      <c r="J104" s="7"/>
      <c r="K104" s="9">
        <v>22.0</v>
      </c>
      <c r="L104" s="11">
        <v>22.0</v>
      </c>
      <c r="M104" s="7"/>
      <c r="N104" s="7"/>
      <c r="O104" s="9"/>
      <c r="P104" s="7"/>
      <c r="Q104" s="12" t="str">
        <f t="shared" si="7"/>
        <v>44</v>
      </c>
      <c r="R104" s="10"/>
      <c r="S104" s="10"/>
      <c r="T104" s="10"/>
    </row>
    <row r="105" ht="19.5" customHeight="1">
      <c r="A105" s="7"/>
      <c r="B105" s="7"/>
      <c r="C105" s="7"/>
      <c r="D105" s="7"/>
      <c r="E105" s="26" t="s">
        <v>165</v>
      </c>
      <c r="F105" s="6" t="s">
        <v>166</v>
      </c>
      <c r="G105" s="7">
        <v>2006.0</v>
      </c>
      <c r="H105" s="7" t="s">
        <v>29</v>
      </c>
      <c r="I105" s="7"/>
      <c r="J105" s="7"/>
      <c r="K105" s="9">
        <v>44.0</v>
      </c>
      <c r="L105" s="11"/>
      <c r="M105" s="7"/>
      <c r="N105" s="7"/>
      <c r="O105" s="9"/>
      <c r="P105" s="7"/>
      <c r="Q105" s="12" t="str">
        <f t="shared" si="7"/>
        <v>44</v>
      </c>
      <c r="R105" s="10"/>
      <c r="S105" s="10"/>
      <c r="T105" s="10"/>
    </row>
    <row r="106" ht="19.5" customHeight="1">
      <c r="A106" s="7"/>
      <c r="B106" s="7"/>
      <c r="C106" s="7"/>
      <c r="D106" s="7"/>
      <c r="E106" s="6" t="s">
        <v>167</v>
      </c>
      <c r="F106" s="6" t="s">
        <v>22</v>
      </c>
      <c r="G106" s="7">
        <v>2002.0</v>
      </c>
      <c r="H106" s="7" t="s">
        <v>19</v>
      </c>
      <c r="I106" s="7"/>
      <c r="J106" s="7"/>
      <c r="K106" s="9">
        <v>33.0</v>
      </c>
      <c r="L106" s="11"/>
      <c r="M106" s="7"/>
      <c r="N106" s="7"/>
      <c r="O106" s="9"/>
      <c r="P106" s="7"/>
      <c r="Q106" s="12" t="str">
        <f t="shared" si="7"/>
        <v>33</v>
      </c>
      <c r="R106" s="10"/>
      <c r="S106" s="10"/>
      <c r="T106" s="10"/>
    </row>
    <row r="107" ht="19.5" customHeight="1">
      <c r="A107" s="7"/>
      <c r="B107" s="7"/>
      <c r="C107" s="7"/>
      <c r="D107" s="7"/>
      <c r="E107" s="20" t="s">
        <v>168</v>
      </c>
      <c r="F107" s="6" t="s">
        <v>118</v>
      </c>
      <c r="G107" s="7">
        <v>1972.0</v>
      </c>
      <c r="H107" s="7" t="s">
        <v>29</v>
      </c>
      <c r="I107" s="7"/>
      <c r="J107" s="7"/>
      <c r="K107" s="9"/>
      <c r="L107" s="11">
        <v>1.0</v>
      </c>
      <c r="M107" s="7">
        <v>25.0</v>
      </c>
      <c r="N107" s="7"/>
      <c r="O107" s="9"/>
      <c r="P107" s="7"/>
      <c r="Q107" s="12" t="str">
        <f t="shared" si="7"/>
        <v>26</v>
      </c>
      <c r="R107" s="10"/>
      <c r="S107" s="10"/>
      <c r="T107" s="10"/>
    </row>
    <row r="108" ht="19.5" customHeight="1">
      <c r="A108" s="7"/>
      <c r="B108" s="7"/>
      <c r="C108" s="7"/>
      <c r="D108" s="7"/>
      <c r="E108" s="20" t="s">
        <v>169</v>
      </c>
      <c r="F108" s="6" t="s">
        <v>118</v>
      </c>
      <c r="G108" s="7">
        <v>1976.0</v>
      </c>
      <c r="H108" s="7" t="s">
        <v>29</v>
      </c>
      <c r="I108" s="7"/>
      <c r="J108" s="7"/>
      <c r="K108" s="9"/>
      <c r="L108" s="11">
        <v>12.0</v>
      </c>
      <c r="M108" s="7"/>
      <c r="N108" s="7"/>
      <c r="O108" s="9"/>
      <c r="P108" s="7"/>
      <c r="Q108" s="12" t="str">
        <f t="shared" si="7"/>
        <v>12</v>
      </c>
      <c r="R108" s="10"/>
      <c r="S108" s="10"/>
      <c r="T108" s="10"/>
    </row>
    <row r="109" ht="19.5" customHeight="1">
      <c r="A109" s="7"/>
      <c r="B109" s="7"/>
      <c r="C109" s="7"/>
      <c r="D109" s="7"/>
      <c r="E109" s="6" t="s">
        <v>170</v>
      </c>
      <c r="F109" s="6" t="s">
        <v>22</v>
      </c>
      <c r="G109" s="7">
        <v>1959.0</v>
      </c>
      <c r="H109" s="7" t="s">
        <v>19</v>
      </c>
      <c r="I109" s="7"/>
      <c r="J109" s="7"/>
      <c r="K109" s="9">
        <v>11.0</v>
      </c>
      <c r="L109" s="11"/>
      <c r="M109" s="7"/>
      <c r="N109" s="7"/>
      <c r="O109" s="9"/>
      <c r="P109" s="7"/>
      <c r="Q109" s="12" t="str">
        <f t="shared" si="7"/>
        <v>11</v>
      </c>
      <c r="R109" s="10"/>
      <c r="S109" s="10"/>
      <c r="T109" s="10"/>
    </row>
    <row r="110" ht="19.5" customHeight="1">
      <c r="A110" s="7"/>
      <c r="B110" s="19"/>
      <c r="C110" s="7"/>
      <c r="D110" s="16"/>
      <c r="E110" s="26" t="s">
        <v>171</v>
      </c>
      <c r="F110" s="6" t="s">
        <v>26</v>
      </c>
      <c r="G110" s="7">
        <v>2009.0</v>
      </c>
      <c r="H110" s="7" t="s">
        <v>29</v>
      </c>
      <c r="I110" s="7"/>
      <c r="J110" s="7"/>
      <c r="K110" s="9"/>
      <c r="L110" s="11"/>
      <c r="M110" s="7"/>
      <c r="N110" s="7"/>
      <c r="O110" s="9"/>
      <c r="P110" s="7">
        <v>6.0</v>
      </c>
      <c r="Q110" s="12" t="str">
        <f t="shared" si="7"/>
        <v>6</v>
      </c>
      <c r="R110" s="10"/>
      <c r="S110" s="10"/>
      <c r="T110" s="10"/>
    </row>
    <row r="111" ht="19.5" customHeight="1">
      <c r="A111" s="19"/>
      <c r="B111" s="7"/>
      <c r="C111" s="23"/>
      <c r="D111" s="7"/>
      <c r="E111" s="20" t="s">
        <v>172</v>
      </c>
      <c r="F111" s="6" t="s">
        <v>26</v>
      </c>
      <c r="G111" s="7">
        <v>1995.0</v>
      </c>
      <c r="H111" s="7" t="s">
        <v>39</v>
      </c>
      <c r="I111" s="7"/>
      <c r="J111" s="7"/>
      <c r="K111" s="9"/>
      <c r="L111" s="11"/>
      <c r="M111" s="7">
        <v>1.0</v>
      </c>
      <c r="N111" s="7"/>
      <c r="O111" s="9"/>
      <c r="P111" s="7"/>
      <c r="Q111" s="12" t="str">
        <f t="shared" si="7"/>
        <v>1</v>
      </c>
      <c r="R111" s="10"/>
      <c r="S111" s="10"/>
      <c r="T111" s="10"/>
    </row>
    <row r="112" ht="19.5" customHeight="1">
      <c r="A112" s="7"/>
      <c r="B112" s="7"/>
      <c r="C112" s="7"/>
      <c r="D112" s="7"/>
      <c r="E112" s="26" t="s">
        <v>173</v>
      </c>
      <c r="F112" s="6" t="s">
        <v>174</v>
      </c>
      <c r="G112" s="7">
        <v>2008.0</v>
      </c>
      <c r="H112" s="7" t="s">
        <v>29</v>
      </c>
      <c r="I112" s="7"/>
      <c r="J112" s="7"/>
      <c r="K112" s="9">
        <v>1.0</v>
      </c>
      <c r="L112" s="11"/>
      <c r="M112" s="7"/>
      <c r="N112" s="7"/>
      <c r="O112" s="9"/>
      <c r="P112" s="7"/>
      <c r="Q112" s="12" t="str">
        <f t="shared" si="7"/>
        <v>1</v>
      </c>
      <c r="R112" s="10"/>
      <c r="S112" s="10"/>
      <c r="T112" s="10"/>
    </row>
    <row r="113" ht="19.5" customHeight="1">
      <c r="A113" s="7"/>
      <c r="B113" s="7"/>
      <c r="C113" s="21"/>
      <c r="D113" s="7"/>
      <c r="E113" s="6" t="s">
        <v>175</v>
      </c>
      <c r="F113" s="6"/>
      <c r="G113" s="7"/>
      <c r="H113" s="7"/>
      <c r="I113" s="7"/>
      <c r="J113" s="7"/>
      <c r="K113" s="9"/>
      <c r="L113" s="11"/>
      <c r="M113" s="14"/>
      <c r="N113" s="14"/>
      <c r="O113" s="9"/>
      <c r="P113" s="7"/>
      <c r="Q113" s="12"/>
      <c r="R113" s="10"/>
      <c r="S113" s="10"/>
      <c r="T113" s="10"/>
    </row>
    <row r="114" ht="19.5" customHeight="1">
      <c r="A114" s="7"/>
      <c r="B114" s="7"/>
      <c r="C114" s="7"/>
      <c r="D114" s="7"/>
      <c r="E114" s="6"/>
      <c r="F114" s="6"/>
      <c r="G114" s="7"/>
      <c r="H114" s="7"/>
      <c r="I114" s="7"/>
      <c r="J114" s="7"/>
      <c r="K114" s="9"/>
      <c r="L114" s="11"/>
      <c r="M114" s="7"/>
      <c r="N114" s="7"/>
      <c r="O114" s="9"/>
      <c r="P114" s="7"/>
      <c r="Q114" s="12"/>
      <c r="R114" s="10"/>
      <c r="S114" s="10"/>
      <c r="T114" s="10"/>
    </row>
  </sheetData>
  <mergeCells count="1">
    <mergeCell ref="E1:L1"/>
  </mergeCells>
  <printOptions/>
  <pageMargins bottom="0.984251968503937" footer="0.0" header="0.0" left="0.1968503937007874" right="0.1968503937007874" top="0.984251968503937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1" ht="12.75" customHeight="1">
      <c r="A1">
        <v>1.0</v>
      </c>
      <c r="D1" s="32" t="str">
        <f t="shared" ref="D1:D22" si="1">1+1299*((145-A1)/(145+A1-2))</f>
        <v>1,300</v>
      </c>
    </row>
    <row r="2" ht="12.75" customHeight="1">
      <c r="A2">
        <v>2.0</v>
      </c>
      <c r="B2" t="s">
        <v>176</v>
      </c>
      <c r="D2" s="32" t="str">
        <f t="shared" si="1"/>
        <v>1,282</v>
      </c>
    </row>
    <row r="3" ht="12.75" customHeight="1">
      <c r="A3">
        <v>13.0</v>
      </c>
      <c r="B3" t="s">
        <v>177</v>
      </c>
      <c r="D3" s="32" t="str">
        <f t="shared" si="1"/>
        <v>1,100</v>
      </c>
    </row>
    <row r="4" ht="12.75" customHeight="1">
      <c r="A4">
        <v>27.0</v>
      </c>
      <c r="B4" t="s">
        <v>178</v>
      </c>
      <c r="D4" s="32" t="str">
        <f t="shared" si="1"/>
        <v>903</v>
      </c>
    </row>
    <row r="5" ht="12.75" customHeight="1">
      <c r="A5">
        <v>29.0</v>
      </c>
      <c r="B5" t="s">
        <v>179</v>
      </c>
      <c r="D5" s="32" t="str">
        <f t="shared" si="1"/>
        <v>877</v>
      </c>
    </row>
    <row r="6" ht="12.75" customHeight="1">
      <c r="A6">
        <v>60.0</v>
      </c>
      <c r="B6" t="s">
        <v>180</v>
      </c>
      <c r="D6" s="32" t="str">
        <f t="shared" si="1"/>
        <v>545</v>
      </c>
    </row>
    <row r="7" ht="12.75" customHeight="1">
      <c r="A7">
        <v>64.0</v>
      </c>
      <c r="B7" t="s">
        <v>181</v>
      </c>
      <c r="D7" s="32" t="str">
        <f t="shared" si="1"/>
        <v>509</v>
      </c>
    </row>
    <row r="8" ht="12.75" customHeight="1">
      <c r="A8">
        <v>73.0</v>
      </c>
      <c r="B8" t="s">
        <v>182</v>
      </c>
      <c r="D8" s="32" t="str">
        <f t="shared" si="1"/>
        <v>434</v>
      </c>
    </row>
    <row r="9" ht="12.75" customHeight="1">
      <c r="A9">
        <v>76.0</v>
      </c>
      <c r="B9" t="s">
        <v>183</v>
      </c>
      <c r="D9" s="32" t="str">
        <f t="shared" si="1"/>
        <v>410</v>
      </c>
    </row>
    <row r="10" ht="12.75" customHeight="1">
      <c r="A10">
        <v>77.0</v>
      </c>
      <c r="B10" t="s">
        <v>184</v>
      </c>
      <c r="D10" s="32" t="str">
        <f t="shared" si="1"/>
        <v>403</v>
      </c>
    </row>
    <row r="11" ht="12.75" customHeight="1">
      <c r="A11">
        <v>82.0</v>
      </c>
      <c r="B11" t="s">
        <v>185</v>
      </c>
      <c r="D11" s="32" t="str">
        <f t="shared" si="1"/>
        <v>365</v>
      </c>
    </row>
    <row r="12" ht="12.75" customHeight="1">
      <c r="A12">
        <v>94.0</v>
      </c>
      <c r="B12" t="s">
        <v>186</v>
      </c>
      <c r="D12" s="32" t="str">
        <f t="shared" si="1"/>
        <v>281</v>
      </c>
    </row>
    <row r="13" ht="12.75" customHeight="1">
      <c r="A13">
        <v>104.0</v>
      </c>
      <c r="B13" t="s">
        <v>187</v>
      </c>
      <c r="D13" s="32" t="str">
        <f t="shared" si="1"/>
        <v>217</v>
      </c>
    </row>
    <row r="14" ht="12.75" customHeight="1">
      <c r="A14">
        <v>106.0</v>
      </c>
      <c r="B14" t="s">
        <v>188</v>
      </c>
      <c r="D14" s="32" t="str">
        <f t="shared" si="1"/>
        <v>204</v>
      </c>
    </row>
    <row r="15" ht="12.75" customHeight="1">
      <c r="A15">
        <v>107.0</v>
      </c>
      <c r="B15" t="s">
        <v>189</v>
      </c>
      <c r="D15" s="32" t="str">
        <f t="shared" si="1"/>
        <v>198</v>
      </c>
    </row>
    <row r="16" ht="12.75" customHeight="1">
      <c r="A16">
        <v>113.0</v>
      </c>
      <c r="B16" t="s">
        <v>190</v>
      </c>
      <c r="D16" s="32" t="str">
        <f t="shared" si="1"/>
        <v>163</v>
      </c>
    </row>
    <row r="17" ht="12.75" customHeight="1">
      <c r="A17">
        <v>117.0</v>
      </c>
      <c r="B17" t="s">
        <v>191</v>
      </c>
      <c r="D17" s="32" t="str">
        <f t="shared" si="1"/>
        <v>141</v>
      </c>
    </row>
    <row r="18" ht="12.75" customHeight="1">
      <c r="A18">
        <v>122.0</v>
      </c>
      <c r="B18" t="s">
        <v>192</v>
      </c>
      <c r="D18" s="32" t="str">
        <f t="shared" si="1"/>
        <v>114</v>
      </c>
    </row>
    <row r="19" ht="12.75" customHeight="1">
      <c r="A19">
        <v>130.0</v>
      </c>
      <c r="B19" t="s">
        <v>193</v>
      </c>
      <c r="D19" s="32" t="str">
        <f t="shared" si="1"/>
        <v>72</v>
      </c>
    </row>
    <row r="20" ht="12.75" customHeight="1">
      <c r="A20">
        <v>136.0</v>
      </c>
      <c r="B20" t="s">
        <v>194</v>
      </c>
      <c r="D20" s="32" t="str">
        <f t="shared" si="1"/>
        <v>43</v>
      </c>
    </row>
    <row r="21" ht="12.75" customHeight="1">
      <c r="A21">
        <v>140.0</v>
      </c>
      <c r="B21" t="s">
        <v>195</v>
      </c>
      <c r="D21" s="32" t="str">
        <f t="shared" si="1"/>
        <v>24</v>
      </c>
    </row>
    <row r="22" ht="12.75" customHeight="1">
      <c r="A22">
        <v>144.0</v>
      </c>
      <c r="B22" t="s">
        <v>196</v>
      </c>
      <c r="D22" s="32" t="str">
        <f t="shared" si="1"/>
        <v>6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25.14"/>
    <col customWidth="1" min="5" max="5" width="22.71"/>
    <col customWidth="1" min="6" max="13" width="10.71"/>
  </cols>
  <sheetData>
    <row r="1" ht="12.75" customHeight="1"/>
    <row r="2" ht="12.75" customHeight="1">
      <c r="A2">
        <v>1.0</v>
      </c>
      <c r="B2" t="s">
        <v>197</v>
      </c>
      <c r="C2" t="s">
        <v>198</v>
      </c>
      <c r="D2" t="s">
        <v>199</v>
      </c>
      <c r="E2" t="s">
        <v>200</v>
      </c>
      <c r="F2" t="s">
        <v>201</v>
      </c>
      <c r="I2" t="s">
        <v>202</v>
      </c>
      <c r="J2" t="s">
        <v>203</v>
      </c>
      <c r="K2" t="s">
        <v>204</v>
      </c>
      <c r="L2" t="s">
        <v>205</v>
      </c>
      <c r="M2" s="32" t="str">
        <f t="shared" ref="M2:M10" si="1">1+599*((9-A2)/(9+A2-2))</f>
        <v>600</v>
      </c>
    </row>
    <row r="3" ht="12.75" customHeight="1">
      <c r="A3">
        <v>2.0</v>
      </c>
      <c r="B3" t="s">
        <v>206</v>
      </c>
      <c r="C3" s="33" t="s">
        <v>207</v>
      </c>
      <c r="D3" t="s">
        <v>208</v>
      </c>
      <c r="E3" t="s">
        <v>209</v>
      </c>
      <c r="F3" t="s">
        <v>210</v>
      </c>
      <c r="G3" t="s">
        <v>211</v>
      </c>
      <c r="I3" t="s">
        <v>202</v>
      </c>
      <c r="J3" t="s">
        <v>212</v>
      </c>
      <c r="K3" t="s">
        <v>213</v>
      </c>
      <c r="L3" t="s">
        <v>205</v>
      </c>
      <c r="M3" s="32" t="str">
        <f t="shared" si="1"/>
        <v>467</v>
      </c>
    </row>
    <row r="4" ht="12.75" customHeight="1">
      <c r="A4">
        <v>3.0</v>
      </c>
      <c r="B4" t="s">
        <v>214</v>
      </c>
      <c r="C4" s="33" t="s">
        <v>215</v>
      </c>
      <c r="D4" t="s">
        <v>216</v>
      </c>
      <c r="E4" t="s">
        <v>209</v>
      </c>
      <c r="F4" t="s">
        <v>210</v>
      </c>
      <c r="G4" t="s">
        <v>217</v>
      </c>
      <c r="I4" t="s">
        <v>218</v>
      </c>
      <c r="J4" t="s">
        <v>219</v>
      </c>
      <c r="K4" t="s">
        <v>220</v>
      </c>
      <c r="L4" t="s">
        <v>205</v>
      </c>
      <c r="M4" s="32" t="str">
        <f t="shared" si="1"/>
        <v>360</v>
      </c>
    </row>
    <row r="5" ht="12.75" customHeight="1">
      <c r="A5">
        <v>4.0</v>
      </c>
      <c r="B5" t="s">
        <v>221</v>
      </c>
      <c r="C5" s="33" t="s">
        <v>222</v>
      </c>
      <c r="D5" t="s">
        <v>223</v>
      </c>
      <c r="E5" t="s">
        <v>209</v>
      </c>
      <c r="F5" t="s">
        <v>210</v>
      </c>
      <c r="G5" t="s">
        <v>217</v>
      </c>
      <c r="I5" t="s">
        <v>218</v>
      </c>
      <c r="J5" t="s">
        <v>224</v>
      </c>
      <c r="K5" t="s">
        <v>225</v>
      </c>
      <c r="L5" t="s">
        <v>205</v>
      </c>
      <c r="M5" s="32" t="str">
        <f t="shared" si="1"/>
        <v>273</v>
      </c>
    </row>
    <row r="6" ht="12.75" customHeight="1">
      <c r="A6">
        <v>5.0</v>
      </c>
      <c r="B6" t="s">
        <v>226</v>
      </c>
      <c r="C6" s="33" t="s">
        <v>227</v>
      </c>
      <c r="D6" t="s">
        <v>228</v>
      </c>
      <c r="E6" t="s">
        <v>229</v>
      </c>
      <c r="F6" t="s">
        <v>210</v>
      </c>
      <c r="G6" t="s">
        <v>217</v>
      </c>
      <c r="I6" t="s">
        <v>218</v>
      </c>
      <c r="J6" t="s">
        <v>230</v>
      </c>
      <c r="K6" t="s">
        <v>231</v>
      </c>
      <c r="L6" t="s">
        <v>205</v>
      </c>
      <c r="M6" s="32" t="str">
        <f t="shared" si="1"/>
        <v>201</v>
      </c>
    </row>
    <row r="7" ht="12.75" customHeight="1">
      <c r="A7">
        <v>6.0</v>
      </c>
      <c r="B7" t="s">
        <v>232</v>
      </c>
      <c r="C7" s="33" t="s">
        <v>233</v>
      </c>
      <c r="D7" t="s">
        <v>234</v>
      </c>
      <c r="E7" t="s">
        <v>209</v>
      </c>
      <c r="F7" t="s">
        <v>210</v>
      </c>
      <c r="G7" t="s">
        <v>217</v>
      </c>
      <c r="I7" t="s">
        <v>218</v>
      </c>
      <c r="J7" t="s">
        <v>235</v>
      </c>
      <c r="K7" t="s">
        <v>236</v>
      </c>
      <c r="L7" t="s">
        <v>205</v>
      </c>
      <c r="M7" s="32" t="str">
        <f t="shared" si="1"/>
        <v>139</v>
      </c>
    </row>
    <row r="8" ht="12.75" customHeight="1">
      <c r="A8">
        <v>7.0</v>
      </c>
      <c r="B8" t="s">
        <v>237</v>
      </c>
      <c r="C8" t="s">
        <v>198</v>
      </c>
      <c r="D8" t="s">
        <v>238</v>
      </c>
      <c r="E8" t="s">
        <v>200</v>
      </c>
      <c r="F8" t="s">
        <v>201</v>
      </c>
      <c r="I8" t="s">
        <v>202</v>
      </c>
      <c r="J8" t="s">
        <v>239</v>
      </c>
      <c r="K8" t="s">
        <v>240</v>
      </c>
      <c r="L8" t="s">
        <v>205</v>
      </c>
      <c r="M8" s="32" t="str">
        <f t="shared" si="1"/>
        <v>87</v>
      </c>
    </row>
    <row r="9" ht="12.75" customHeight="1">
      <c r="A9">
        <v>8.0</v>
      </c>
      <c r="B9" t="s">
        <v>241</v>
      </c>
      <c r="C9" t="s">
        <v>198</v>
      </c>
      <c r="D9" t="s">
        <v>242</v>
      </c>
      <c r="E9" t="s">
        <v>200</v>
      </c>
      <c r="F9" t="s">
        <v>201</v>
      </c>
      <c r="I9" t="s">
        <v>202</v>
      </c>
      <c r="J9" t="s">
        <v>243</v>
      </c>
      <c r="K9" t="s">
        <v>244</v>
      </c>
      <c r="L9" t="s">
        <v>205</v>
      </c>
      <c r="M9" s="32" t="str">
        <f t="shared" si="1"/>
        <v>41</v>
      </c>
    </row>
    <row r="10" ht="12.75" customHeight="1">
      <c r="A10">
        <v>9.0</v>
      </c>
      <c r="B10" t="s">
        <v>245</v>
      </c>
      <c r="C10" t="s">
        <v>198</v>
      </c>
      <c r="D10" t="s">
        <v>246</v>
      </c>
      <c r="E10" t="s">
        <v>200</v>
      </c>
      <c r="F10" t="s">
        <v>201</v>
      </c>
      <c r="I10" t="s">
        <v>218</v>
      </c>
      <c r="J10" t="s">
        <v>247</v>
      </c>
      <c r="K10" t="s">
        <v>248</v>
      </c>
      <c r="L10" t="s">
        <v>205</v>
      </c>
      <c r="M10" s="32" t="str">
        <f t="shared" si="1"/>
        <v>1</v>
      </c>
    </row>
    <row r="11" ht="12.75" customHeight="1"/>
    <row r="12" ht="12.75" customHeight="1"/>
    <row r="13" ht="12.75" customHeight="1"/>
    <row r="14" ht="12.75" customHeight="1">
      <c r="A14">
        <v>1.0</v>
      </c>
      <c r="B14" t="s">
        <v>197</v>
      </c>
      <c r="C14" s="33" t="s">
        <v>249</v>
      </c>
      <c r="D14" t="s">
        <v>250</v>
      </c>
      <c r="E14" t="s">
        <v>251</v>
      </c>
      <c r="F14" t="s">
        <v>252</v>
      </c>
      <c r="G14" t="s">
        <v>253</v>
      </c>
      <c r="I14" t="s">
        <v>218</v>
      </c>
      <c r="J14" t="s">
        <v>232</v>
      </c>
      <c r="K14" t="s">
        <v>254</v>
      </c>
      <c r="L14" t="s">
        <v>205</v>
      </c>
      <c r="M14" s="32" t="str">
        <f t="shared" ref="M14:M21" si="2">1+599*((8-A14)/(8+A14-2))</f>
        <v>600</v>
      </c>
    </row>
    <row r="15" ht="12.75" customHeight="1">
      <c r="A15">
        <v>2.0</v>
      </c>
      <c r="B15" t="s">
        <v>206</v>
      </c>
      <c r="C15" s="33" t="s">
        <v>255</v>
      </c>
      <c r="D15" t="s">
        <v>256</v>
      </c>
      <c r="E15" t="s">
        <v>257</v>
      </c>
      <c r="F15" t="s">
        <v>258</v>
      </c>
      <c r="G15" t="s">
        <v>253</v>
      </c>
      <c r="I15" t="s">
        <v>218</v>
      </c>
      <c r="J15" t="s">
        <v>259</v>
      </c>
      <c r="K15" t="s">
        <v>260</v>
      </c>
      <c r="L15" t="s">
        <v>205</v>
      </c>
      <c r="M15" s="32" t="str">
        <f t="shared" si="2"/>
        <v>450</v>
      </c>
    </row>
    <row r="16" ht="12.75" customHeight="1">
      <c r="A16">
        <v>3.0</v>
      </c>
      <c r="B16" t="s">
        <v>214</v>
      </c>
      <c r="C16" s="33" t="s">
        <v>261</v>
      </c>
      <c r="D16" t="s">
        <v>262</v>
      </c>
      <c r="E16" t="s">
        <v>251</v>
      </c>
      <c r="F16" t="s">
        <v>252</v>
      </c>
      <c r="G16" t="s">
        <v>217</v>
      </c>
      <c r="I16" t="s">
        <v>202</v>
      </c>
      <c r="J16" t="s">
        <v>263</v>
      </c>
      <c r="K16" t="s">
        <v>264</v>
      </c>
      <c r="L16" t="s">
        <v>205</v>
      </c>
      <c r="M16" s="32" t="str">
        <f t="shared" si="2"/>
        <v>334</v>
      </c>
    </row>
    <row r="17" ht="12.75" customHeight="1">
      <c r="A17">
        <v>4.0</v>
      </c>
      <c r="B17" t="s">
        <v>221</v>
      </c>
      <c r="C17" s="33" t="s">
        <v>265</v>
      </c>
      <c r="D17" t="s">
        <v>266</v>
      </c>
      <c r="E17" t="s">
        <v>267</v>
      </c>
      <c r="F17" t="s">
        <v>268</v>
      </c>
      <c r="G17" t="s">
        <v>269</v>
      </c>
      <c r="I17" t="s">
        <v>218</v>
      </c>
      <c r="J17" t="s">
        <v>224</v>
      </c>
      <c r="K17" t="s">
        <v>270</v>
      </c>
      <c r="L17" t="s">
        <v>205</v>
      </c>
      <c r="M17" s="32" t="str">
        <f t="shared" si="2"/>
        <v>241</v>
      </c>
    </row>
    <row r="18" ht="12.75" customHeight="1">
      <c r="A18">
        <v>5.0</v>
      </c>
      <c r="B18" t="s">
        <v>226</v>
      </c>
      <c r="C18" s="33" t="s">
        <v>271</v>
      </c>
      <c r="D18" t="s">
        <v>272</v>
      </c>
      <c r="E18" t="s">
        <v>273</v>
      </c>
      <c r="F18" t="s">
        <v>258</v>
      </c>
      <c r="G18" t="s">
        <v>274</v>
      </c>
      <c r="I18" t="s">
        <v>218</v>
      </c>
      <c r="J18" t="s">
        <v>275</v>
      </c>
      <c r="K18" t="s">
        <v>276</v>
      </c>
      <c r="L18" t="s">
        <v>205</v>
      </c>
      <c r="M18" s="32" t="str">
        <f t="shared" si="2"/>
        <v>164</v>
      </c>
    </row>
    <row r="19" ht="12.75" customHeight="1">
      <c r="A19">
        <v>6.0</v>
      </c>
      <c r="B19" t="s">
        <v>232</v>
      </c>
      <c r="C19" s="33" t="s">
        <v>277</v>
      </c>
      <c r="D19" t="s">
        <v>278</v>
      </c>
      <c r="E19" t="s">
        <v>279</v>
      </c>
      <c r="F19" t="s">
        <v>280</v>
      </c>
      <c r="G19" t="s">
        <v>281</v>
      </c>
      <c r="I19" t="s">
        <v>218</v>
      </c>
      <c r="J19" t="s">
        <v>282</v>
      </c>
      <c r="K19" t="s">
        <v>283</v>
      </c>
      <c r="L19" t="s">
        <v>205</v>
      </c>
      <c r="M19" s="32" t="str">
        <f t="shared" si="2"/>
        <v>101</v>
      </c>
    </row>
    <row r="20" ht="12.75" customHeight="1">
      <c r="A20">
        <v>7.0</v>
      </c>
      <c r="B20" t="s">
        <v>237</v>
      </c>
      <c r="C20" s="33" t="s">
        <v>284</v>
      </c>
      <c r="D20" t="s">
        <v>285</v>
      </c>
      <c r="E20" t="s">
        <v>286</v>
      </c>
      <c r="F20" t="s">
        <v>287</v>
      </c>
      <c r="G20" t="s">
        <v>288</v>
      </c>
      <c r="I20" t="s">
        <v>218</v>
      </c>
      <c r="J20" t="s">
        <v>289</v>
      </c>
      <c r="K20" t="s">
        <v>290</v>
      </c>
      <c r="L20" t="s">
        <v>205</v>
      </c>
      <c r="M20" s="32" t="str">
        <f t="shared" si="2"/>
        <v>47</v>
      </c>
    </row>
    <row r="21" ht="12.75" customHeight="1">
      <c r="A21">
        <v>8.0</v>
      </c>
      <c r="B21" t="s">
        <v>241</v>
      </c>
      <c r="C21" s="33" t="s">
        <v>291</v>
      </c>
      <c r="D21" t="s">
        <v>292</v>
      </c>
      <c r="E21" t="s">
        <v>251</v>
      </c>
      <c r="F21" t="s">
        <v>252</v>
      </c>
      <c r="G21" t="s">
        <v>281</v>
      </c>
      <c r="I21" t="s">
        <v>218</v>
      </c>
      <c r="J21" t="s">
        <v>293</v>
      </c>
      <c r="K21" t="s">
        <v>294</v>
      </c>
      <c r="L21" t="s">
        <v>205</v>
      </c>
      <c r="M21" s="32" t="str">
        <f t="shared" si="2"/>
        <v>1</v>
      </c>
    </row>
    <row r="22" ht="12.75" customHeight="1"/>
    <row r="23" ht="12.75" customHeight="1"/>
    <row r="24" ht="12.75" customHeight="1">
      <c r="A24">
        <v>1.0</v>
      </c>
      <c r="M24" s="32" t="str">
        <f t="shared" ref="M24:M36" si="3">1+599*((13-A24)/(13+A24-2))</f>
        <v>600</v>
      </c>
    </row>
    <row r="25" ht="12.75" customHeight="1">
      <c r="A25">
        <v>2.0</v>
      </c>
      <c r="M25" s="32" t="str">
        <f t="shared" si="3"/>
        <v>508</v>
      </c>
    </row>
    <row r="26" ht="12.75" customHeight="1">
      <c r="A26">
        <v>3.0</v>
      </c>
      <c r="M26" s="32" t="str">
        <f t="shared" si="3"/>
        <v>429</v>
      </c>
    </row>
    <row r="27" ht="12.75" customHeight="1">
      <c r="A27">
        <v>4.0</v>
      </c>
      <c r="M27" s="32" t="str">
        <f t="shared" si="3"/>
        <v>360</v>
      </c>
    </row>
    <row r="28" ht="12.75" customHeight="1">
      <c r="A28">
        <v>5.0</v>
      </c>
      <c r="M28" s="32" t="str">
        <f t="shared" si="3"/>
        <v>301</v>
      </c>
    </row>
    <row r="29" ht="12.75" customHeight="1">
      <c r="A29">
        <v>6.0</v>
      </c>
      <c r="M29" s="32" t="str">
        <f t="shared" si="3"/>
        <v>248</v>
      </c>
    </row>
    <row r="30" ht="12.75" customHeight="1">
      <c r="A30">
        <v>7.0</v>
      </c>
      <c r="M30" s="32" t="str">
        <f t="shared" si="3"/>
        <v>201</v>
      </c>
    </row>
    <row r="31" ht="12.75" customHeight="1">
      <c r="A31">
        <v>8.0</v>
      </c>
      <c r="M31" s="32" t="str">
        <f t="shared" si="3"/>
        <v>159</v>
      </c>
    </row>
    <row r="32" ht="12.75" customHeight="1">
      <c r="A32">
        <v>9.0</v>
      </c>
      <c r="M32" s="32" t="str">
        <f t="shared" si="3"/>
        <v>121</v>
      </c>
    </row>
    <row r="33" ht="12.75" customHeight="1">
      <c r="A33">
        <v>10.0</v>
      </c>
      <c r="M33" s="32" t="str">
        <f t="shared" si="3"/>
        <v>87</v>
      </c>
    </row>
    <row r="34" ht="12.75" customHeight="1">
      <c r="A34">
        <v>11.0</v>
      </c>
      <c r="M34" s="32" t="str">
        <f t="shared" si="3"/>
        <v>55</v>
      </c>
    </row>
    <row r="35" ht="12.75" customHeight="1">
      <c r="A35">
        <v>12.0</v>
      </c>
      <c r="M35" s="32" t="str">
        <f t="shared" si="3"/>
        <v>27</v>
      </c>
    </row>
    <row r="36" ht="12.75" customHeight="1">
      <c r="A36">
        <v>13.0</v>
      </c>
      <c r="M36" s="32" t="str">
        <f t="shared" si="3"/>
        <v>1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hyperlinks>
    <hyperlink r:id="rId1" ref="C3"/>
    <hyperlink r:id="rId2" ref="C4"/>
    <hyperlink r:id="rId3" ref="C5"/>
    <hyperlink r:id="rId4" ref="C6"/>
    <hyperlink r:id="rId5" ref="C7"/>
    <hyperlink r:id="rId6" ref="C14"/>
    <hyperlink r:id="rId7" ref="C15"/>
    <hyperlink r:id="rId8" ref="C16"/>
    <hyperlink r:id="rId9" ref="C17"/>
    <hyperlink r:id="rId10" ref="C18"/>
    <hyperlink r:id="rId11" ref="C19"/>
    <hyperlink r:id="rId12" ref="C20"/>
    <hyperlink r:id="rId13" ref="C21"/>
  </hyperlinks>
  <printOptions/>
  <pageMargins bottom="0.75" footer="0.0" header="0.0" left="0.7" right="0.7" top="0.75"/>
  <pageSetup orientation="landscape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1" ht="12.75" customHeight="1"/>
    <row r="2" ht="12.75" customHeight="1">
      <c r="A2">
        <v>1.0</v>
      </c>
      <c r="D2" s="32" t="str">
        <f t="shared" ref="D2:D13" si="1">1+1299*((38-A2)/(38+A2-2))</f>
        <v>1,300</v>
      </c>
    </row>
    <row r="3" ht="12.75" customHeight="1">
      <c r="A3">
        <v>8.0</v>
      </c>
      <c r="B3" t="s">
        <v>295</v>
      </c>
      <c r="D3" s="32" t="str">
        <f t="shared" si="1"/>
        <v>887</v>
      </c>
    </row>
    <row r="4" ht="12.75" customHeight="1">
      <c r="A4">
        <v>16.0</v>
      </c>
      <c r="B4" t="s">
        <v>296</v>
      </c>
      <c r="D4" s="32" t="str">
        <f t="shared" si="1"/>
        <v>551</v>
      </c>
    </row>
    <row r="5" ht="12.75" customHeight="1">
      <c r="A5">
        <v>18.0</v>
      </c>
      <c r="B5" t="s">
        <v>297</v>
      </c>
      <c r="D5" s="32" t="str">
        <f t="shared" si="1"/>
        <v>482</v>
      </c>
    </row>
    <row r="6" ht="12.75" customHeight="1">
      <c r="A6">
        <v>19.0</v>
      </c>
      <c r="B6" t="s">
        <v>180</v>
      </c>
      <c r="D6" s="32" t="str">
        <f t="shared" si="1"/>
        <v>450</v>
      </c>
    </row>
    <row r="7" ht="12.75" customHeight="1">
      <c r="A7">
        <v>22.0</v>
      </c>
      <c r="B7" t="s">
        <v>298</v>
      </c>
      <c r="D7" s="32" t="str">
        <f t="shared" si="1"/>
        <v>359</v>
      </c>
    </row>
    <row r="8" ht="12.75" customHeight="1">
      <c r="A8">
        <v>24.0</v>
      </c>
      <c r="B8" t="s">
        <v>299</v>
      </c>
      <c r="D8" s="32" t="str">
        <f t="shared" si="1"/>
        <v>304</v>
      </c>
    </row>
    <row r="9" ht="12.75" customHeight="1">
      <c r="A9">
        <v>27.0</v>
      </c>
      <c r="B9" t="s">
        <v>184</v>
      </c>
      <c r="D9" s="32" t="str">
        <f t="shared" si="1"/>
        <v>228</v>
      </c>
    </row>
    <row r="10" ht="12.75" customHeight="1">
      <c r="A10">
        <v>29.0</v>
      </c>
      <c r="B10" t="s">
        <v>300</v>
      </c>
      <c r="D10" s="32" t="str">
        <f t="shared" si="1"/>
        <v>181</v>
      </c>
    </row>
    <row r="11" ht="12.75" customHeight="1">
      <c r="A11">
        <v>33.0</v>
      </c>
      <c r="B11" t="s">
        <v>301</v>
      </c>
      <c r="D11" s="32" t="str">
        <f t="shared" si="1"/>
        <v>95</v>
      </c>
    </row>
    <row r="12" ht="12.75" customHeight="1">
      <c r="A12">
        <v>37.0</v>
      </c>
      <c r="B12" t="s">
        <v>302</v>
      </c>
      <c r="D12" s="32" t="str">
        <f t="shared" si="1"/>
        <v>19</v>
      </c>
    </row>
    <row r="13" ht="12.75" customHeight="1">
      <c r="A13">
        <v>38.0</v>
      </c>
      <c r="B13" t="s">
        <v>303</v>
      </c>
      <c r="D13" s="32" t="str">
        <f t="shared" si="1"/>
        <v>1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0.71"/>
    <col customWidth="1" min="4" max="4" width="27.86"/>
    <col customWidth="1" min="5" max="14" width="10.71"/>
  </cols>
  <sheetData>
    <row r="1" ht="12.75" customHeight="1"/>
    <row r="2" ht="12.75" customHeight="1">
      <c r="A2">
        <v>1.0</v>
      </c>
      <c r="B2" t="s">
        <v>197</v>
      </c>
      <c r="C2" s="33" t="s">
        <v>304</v>
      </c>
      <c r="D2" t="s">
        <v>305</v>
      </c>
      <c r="E2" t="s">
        <v>306</v>
      </c>
      <c r="F2" t="s">
        <v>307</v>
      </c>
      <c r="G2" t="s">
        <v>269</v>
      </c>
      <c r="I2" t="s">
        <v>218</v>
      </c>
      <c r="J2" t="s">
        <v>308</v>
      </c>
      <c r="K2" t="s">
        <v>309</v>
      </c>
      <c r="L2" t="s">
        <v>205</v>
      </c>
      <c r="N2" s="32" t="str">
        <f t="shared" ref="N2:N27" si="1">1+1199*((26-A2)/(26+A2-2))</f>
        <v>1,200</v>
      </c>
    </row>
    <row r="3" ht="12.75" customHeight="1">
      <c r="A3">
        <v>2.0</v>
      </c>
      <c r="B3" t="s">
        <v>206</v>
      </c>
      <c r="C3" s="33" t="s">
        <v>310</v>
      </c>
      <c r="D3" t="s">
        <v>311</v>
      </c>
      <c r="E3" t="s">
        <v>312</v>
      </c>
      <c r="F3" t="s">
        <v>307</v>
      </c>
      <c r="G3" t="s">
        <v>217</v>
      </c>
      <c r="I3" t="s">
        <v>218</v>
      </c>
      <c r="J3" t="s">
        <v>230</v>
      </c>
      <c r="K3" t="s">
        <v>313</v>
      </c>
      <c r="L3" t="s">
        <v>205</v>
      </c>
      <c r="N3" s="32" t="str">
        <f t="shared" si="1"/>
        <v>1,108</v>
      </c>
    </row>
    <row r="4" ht="12.75" customHeight="1">
      <c r="A4">
        <v>3.0</v>
      </c>
      <c r="B4" t="s">
        <v>214</v>
      </c>
      <c r="C4" s="33" t="s">
        <v>314</v>
      </c>
      <c r="D4" t="s">
        <v>315</v>
      </c>
      <c r="E4" t="s">
        <v>312</v>
      </c>
      <c r="F4" t="s">
        <v>307</v>
      </c>
      <c r="G4" t="s">
        <v>217</v>
      </c>
      <c r="I4" t="s">
        <v>218</v>
      </c>
      <c r="J4" t="s">
        <v>316</v>
      </c>
      <c r="K4" t="s">
        <v>317</v>
      </c>
      <c r="L4" t="s">
        <v>205</v>
      </c>
      <c r="N4" s="32" t="str">
        <f t="shared" si="1"/>
        <v>1,022</v>
      </c>
    </row>
    <row r="5" ht="12.75" customHeight="1">
      <c r="A5">
        <v>4.0</v>
      </c>
      <c r="B5" t="s">
        <v>221</v>
      </c>
      <c r="C5" s="33" t="s">
        <v>318</v>
      </c>
      <c r="D5" t="s">
        <v>319</v>
      </c>
      <c r="E5" t="s">
        <v>312</v>
      </c>
      <c r="F5" t="s">
        <v>307</v>
      </c>
      <c r="G5" t="s">
        <v>320</v>
      </c>
      <c r="I5" t="s">
        <v>218</v>
      </c>
      <c r="J5" t="s">
        <v>321</v>
      </c>
      <c r="K5" t="s">
        <v>322</v>
      </c>
      <c r="L5" t="s">
        <v>205</v>
      </c>
      <c r="N5" s="32" t="str">
        <f t="shared" si="1"/>
        <v>943</v>
      </c>
    </row>
    <row r="6" ht="12.75" customHeight="1">
      <c r="A6">
        <v>5.0</v>
      </c>
      <c r="B6" t="s">
        <v>226</v>
      </c>
      <c r="C6" s="33" t="s">
        <v>323</v>
      </c>
      <c r="D6" t="s">
        <v>324</v>
      </c>
      <c r="E6" t="s">
        <v>312</v>
      </c>
      <c r="F6" t="s">
        <v>307</v>
      </c>
      <c r="G6" t="s">
        <v>320</v>
      </c>
      <c r="I6" t="s">
        <v>202</v>
      </c>
      <c r="J6" t="s">
        <v>325</v>
      </c>
      <c r="K6" t="s">
        <v>326</v>
      </c>
      <c r="L6" t="s">
        <v>205</v>
      </c>
      <c r="N6" s="32" t="str">
        <f t="shared" si="1"/>
        <v>869</v>
      </c>
    </row>
    <row r="7" ht="12.75" customHeight="1">
      <c r="A7">
        <v>6.0</v>
      </c>
      <c r="B7" t="s">
        <v>232</v>
      </c>
      <c r="C7" s="33" t="s">
        <v>327</v>
      </c>
      <c r="D7" t="s">
        <v>328</v>
      </c>
      <c r="E7" t="s">
        <v>329</v>
      </c>
      <c r="F7" t="s">
        <v>330</v>
      </c>
      <c r="G7" t="s">
        <v>253</v>
      </c>
      <c r="I7" t="s">
        <v>202</v>
      </c>
      <c r="J7" t="s">
        <v>331</v>
      </c>
      <c r="K7" t="s">
        <v>332</v>
      </c>
      <c r="L7" t="s">
        <v>205</v>
      </c>
      <c r="N7" s="32" t="str">
        <f t="shared" si="1"/>
        <v>800</v>
      </c>
    </row>
    <row r="8" ht="12.75" customHeight="1">
      <c r="A8">
        <v>7.0</v>
      </c>
      <c r="B8" t="s">
        <v>237</v>
      </c>
      <c r="C8" s="33" t="s">
        <v>333</v>
      </c>
      <c r="D8" t="s">
        <v>334</v>
      </c>
      <c r="E8" t="s">
        <v>335</v>
      </c>
      <c r="F8" t="s">
        <v>258</v>
      </c>
      <c r="G8" t="s">
        <v>269</v>
      </c>
      <c r="I8" t="s">
        <v>218</v>
      </c>
      <c r="J8" t="s">
        <v>336</v>
      </c>
      <c r="K8" t="s">
        <v>337</v>
      </c>
      <c r="L8" t="s">
        <v>205</v>
      </c>
      <c r="N8" s="32" t="str">
        <f t="shared" si="1"/>
        <v>736</v>
      </c>
    </row>
    <row r="9" ht="12.75" customHeight="1">
      <c r="A9">
        <v>8.0</v>
      </c>
      <c r="B9" t="s">
        <v>241</v>
      </c>
      <c r="C9" s="33" t="s">
        <v>338</v>
      </c>
      <c r="D9" t="s">
        <v>339</v>
      </c>
      <c r="E9" t="s">
        <v>340</v>
      </c>
      <c r="F9" t="s">
        <v>268</v>
      </c>
      <c r="G9" t="s">
        <v>217</v>
      </c>
      <c r="I9" t="s">
        <v>202</v>
      </c>
      <c r="J9" t="s">
        <v>341</v>
      </c>
      <c r="K9" t="s">
        <v>342</v>
      </c>
      <c r="L9" t="s">
        <v>205</v>
      </c>
      <c r="N9" s="32" t="str">
        <f t="shared" si="1"/>
        <v>675</v>
      </c>
    </row>
    <row r="10" ht="12.75" customHeight="1">
      <c r="A10">
        <v>9.0</v>
      </c>
      <c r="B10" t="s">
        <v>245</v>
      </c>
      <c r="C10" s="33" t="s">
        <v>343</v>
      </c>
      <c r="D10" t="s">
        <v>344</v>
      </c>
      <c r="E10" t="s">
        <v>312</v>
      </c>
      <c r="F10" t="s">
        <v>307</v>
      </c>
      <c r="G10" t="s">
        <v>217</v>
      </c>
      <c r="I10" t="s">
        <v>218</v>
      </c>
      <c r="J10" t="s">
        <v>345</v>
      </c>
      <c r="K10" t="s">
        <v>346</v>
      </c>
      <c r="L10" t="s">
        <v>205</v>
      </c>
      <c r="N10" s="32" t="str">
        <f t="shared" si="1"/>
        <v>619</v>
      </c>
    </row>
    <row r="11" ht="12.75" customHeight="1">
      <c r="A11">
        <v>10.0</v>
      </c>
      <c r="B11" t="s">
        <v>203</v>
      </c>
      <c r="C11" s="33" t="s">
        <v>347</v>
      </c>
      <c r="D11" t="s">
        <v>348</v>
      </c>
      <c r="E11" t="s">
        <v>312</v>
      </c>
      <c r="F11" t="s">
        <v>307</v>
      </c>
      <c r="G11" t="s">
        <v>320</v>
      </c>
      <c r="I11" t="s">
        <v>218</v>
      </c>
      <c r="J11" t="s">
        <v>349</v>
      </c>
      <c r="K11" t="s">
        <v>350</v>
      </c>
      <c r="L11" t="s">
        <v>205</v>
      </c>
      <c r="N11" s="32" t="str">
        <f t="shared" si="1"/>
        <v>565</v>
      </c>
    </row>
    <row r="12" ht="12.75" customHeight="1">
      <c r="A12">
        <v>11.0</v>
      </c>
      <c r="B12" t="s">
        <v>351</v>
      </c>
      <c r="C12" s="33" t="s">
        <v>352</v>
      </c>
      <c r="D12" t="s">
        <v>353</v>
      </c>
      <c r="E12" t="s">
        <v>354</v>
      </c>
      <c r="F12" t="s">
        <v>330</v>
      </c>
      <c r="G12" t="s">
        <v>288</v>
      </c>
      <c r="I12" t="s">
        <v>218</v>
      </c>
      <c r="J12" t="s">
        <v>355</v>
      </c>
      <c r="K12" t="s">
        <v>356</v>
      </c>
      <c r="L12" t="s">
        <v>205</v>
      </c>
      <c r="N12" s="32" t="str">
        <f t="shared" si="1"/>
        <v>515</v>
      </c>
    </row>
    <row r="13" ht="12.75" customHeight="1">
      <c r="A13">
        <v>12.0</v>
      </c>
      <c r="B13" t="s">
        <v>357</v>
      </c>
      <c r="C13" s="33" t="s">
        <v>207</v>
      </c>
      <c r="D13" t="s">
        <v>208</v>
      </c>
      <c r="E13" t="s">
        <v>209</v>
      </c>
      <c r="F13" t="s">
        <v>210</v>
      </c>
      <c r="G13" t="s">
        <v>274</v>
      </c>
      <c r="I13" t="s">
        <v>202</v>
      </c>
      <c r="J13" t="s">
        <v>358</v>
      </c>
      <c r="K13" t="s">
        <v>359</v>
      </c>
      <c r="L13" t="s">
        <v>205</v>
      </c>
      <c r="N13" s="32" t="str">
        <f t="shared" si="1"/>
        <v>467</v>
      </c>
    </row>
    <row r="14" ht="12.75" customHeight="1">
      <c r="A14">
        <v>13.0</v>
      </c>
      <c r="B14" t="s">
        <v>360</v>
      </c>
      <c r="C14" s="33" t="s">
        <v>265</v>
      </c>
      <c r="D14" t="s">
        <v>266</v>
      </c>
      <c r="E14" t="s">
        <v>340</v>
      </c>
      <c r="F14" t="s">
        <v>268</v>
      </c>
      <c r="G14" t="s">
        <v>269</v>
      </c>
      <c r="I14" t="s">
        <v>218</v>
      </c>
      <c r="J14" t="s">
        <v>361</v>
      </c>
      <c r="K14" t="s">
        <v>362</v>
      </c>
      <c r="L14" t="s">
        <v>205</v>
      </c>
      <c r="N14" s="32" t="str">
        <f t="shared" si="1"/>
        <v>422</v>
      </c>
    </row>
    <row r="15" ht="12.75" customHeight="1">
      <c r="A15">
        <v>14.0</v>
      </c>
      <c r="B15" t="s">
        <v>259</v>
      </c>
      <c r="C15" s="33" t="s">
        <v>215</v>
      </c>
      <c r="D15" t="s">
        <v>216</v>
      </c>
      <c r="E15" t="s">
        <v>209</v>
      </c>
      <c r="F15" t="s">
        <v>210</v>
      </c>
      <c r="G15" t="s">
        <v>217</v>
      </c>
      <c r="I15" t="s">
        <v>218</v>
      </c>
      <c r="J15" t="s">
        <v>363</v>
      </c>
      <c r="K15" t="s">
        <v>364</v>
      </c>
      <c r="L15" t="s">
        <v>205</v>
      </c>
      <c r="N15" s="32" t="str">
        <f t="shared" si="1"/>
        <v>380</v>
      </c>
    </row>
    <row r="16" ht="12.75" customHeight="1">
      <c r="A16">
        <v>15.0</v>
      </c>
      <c r="B16" t="s">
        <v>365</v>
      </c>
      <c r="C16" s="33" t="s">
        <v>366</v>
      </c>
      <c r="D16" t="s">
        <v>367</v>
      </c>
      <c r="E16" t="s">
        <v>312</v>
      </c>
      <c r="F16" t="s">
        <v>307</v>
      </c>
      <c r="G16" t="s">
        <v>368</v>
      </c>
      <c r="I16" t="s">
        <v>218</v>
      </c>
      <c r="J16" t="s">
        <v>369</v>
      </c>
      <c r="K16" t="s">
        <v>370</v>
      </c>
      <c r="L16" t="s">
        <v>205</v>
      </c>
      <c r="N16" s="32" t="str">
        <f t="shared" si="1"/>
        <v>339</v>
      </c>
    </row>
    <row r="17" ht="12.75" customHeight="1">
      <c r="A17">
        <v>16.0</v>
      </c>
      <c r="B17" t="s">
        <v>263</v>
      </c>
      <c r="C17" s="33" t="s">
        <v>371</v>
      </c>
      <c r="D17" t="s">
        <v>372</v>
      </c>
      <c r="E17" t="s">
        <v>306</v>
      </c>
      <c r="F17" t="s">
        <v>307</v>
      </c>
      <c r="G17" t="s">
        <v>288</v>
      </c>
      <c r="I17" t="s">
        <v>218</v>
      </c>
      <c r="J17" t="s">
        <v>373</v>
      </c>
      <c r="K17" t="s">
        <v>374</v>
      </c>
      <c r="L17" t="s">
        <v>205</v>
      </c>
      <c r="N17" s="32" t="str">
        <f t="shared" si="1"/>
        <v>301</v>
      </c>
    </row>
    <row r="18" ht="12.75" customHeight="1">
      <c r="A18">
        <v>17.0</v>
      </c>
      <c r="B18" t="s">
        <v>212</v>
      </c>
      <c r="C18" s="33" t="s">
        <v>227</v>
      </c>
      <c r="D18" t="s">
        <v>228</v>
      </c>
      <c r="E18" t="s">
        <v>229</v>
      </c>
      <c r="F18" t="s">
        <v>210</v>
      </c>
      <c r="G18" t="s">
        <v>217</v>
      </c>
      <c r="I18" t="s">
        <v>218</v>
      </c>
      <c r="J18" t="s">
        <v>375</v>
      </c>
      <c r="K18" t="s">
        <v>376</v>
      </c>
      <c r="L18" t="s">
        <v>205</v>
      </c>
      <c r="N18" s="32" t="str">
        <f t="shared" si="1"/>
        <v>264</v>
      </c>
    </row>
    <row r="19" ht="12.75" customHeight="1">
      <c r="A19">
        <v>18.0</v>
      </c>
      <c r="B19" t="s">
        <v>308</v>
      </c>
      <c r="C19" s="33" t="s">
        <v>377</v>
      </c>
      <c r="D19" t="s">
        <v>378</v>
      </c>
      <c r="E19" t="s">
        <v>312</v>
      </c>
      <c r="F19" t="s">
        <v>307</v>
      </c>
      <c r="G19" t="s">
        <v>217</v>
      </c>
      <c r="I19" t="s">
        <v>202</v>
      </c>
      <c r="J19" t="s">
        <v>379</v>
      </c>
      <c r="K19" t="s">
        <v>380</v>
      </c>
      <c r="L19" t="s">
        <v>205</v>
      </c>
      <c r="N19" s="32" t="str">
        <f t="shared" si="1"/>
        <v>229</v>
      </c>
    </row>
    <row r="20" ht="12.75" customHeight="1">
      <c r="A20">
        <v>19.0</v>
      </c>
      <c r="B20" t="s">
        <v>381</v>
      </c>
      <c r="C20" s="33" t="s">
        <v>382</v>
      </c>
      <c r="D20" t="s">
        <v>383</v>
      </c>
      <c r="E20" t="s">
        <v>312</v>
      </c>
      <c r="F20" t="s">
        <v>307</v>
      </c>
      <c r="G20" t="s">
        <v>320</v>
      </c>
      <c r="I20" t="s">
        <v>202</v>
      </c>
      <c r="J20" t="s">
        <v>384</v>
      </c>
      <c r="K20" t="s">
        <v>385</v>
      </c>
      <c r="L20" t="s">
        <v>205</v>
      </c>
      <c r="N20" s="32" t="str">
        <f t="shared" si="1"/>
        <v>196</v>
      </c>
    </row>
    <row r="21" ht="12.75" customHeight="1">
      <c r="A21">
        <v>20.0</v>
      </c>
      <c r="B21" t="s">
        <v>386</v>
      </c>
      <c r="C21" s="33" t="s">
        <v>387</v>
      </c>
      <c r="D21" t="s">
        <v>388</v>
      </c>
      <c r="E21" t="s">
        <v>312</v>
      </c>
      <c r="F21" t="s">
        <v>307</v>
      </c>
      <c r="G21" t="s">
        <v>217</v>
      </c>
      <c r="I21" t="s">
        <v>202</v>
      </c>
      <c r="J21" t="s">
        <v>389</v>
      </c>
      <c r="K21" t="s">
        <v>390</v>
      </c>
      <c r="L21" t="s">
        <v>205</v>
      </c>
      <c r="N21" s="32" t="str">
        <f t="shared" si="1"/>
        <v>165</v>
      </c>
    </row>
    <row r="22" ht="12.75" customHeight="1">
      <c r="A22">
        <v>21.0</v>
      </c>
      <c r="B22" t="s">
        <v>391</v>
      </c>
      <c r="C22" s="33" t="s">
        <v>392</v>
      </c>
      <c r="D22" t="s">
        <v>393</v>
      </c>
      <c r="E22" t="s">
        <v>394</v>
      </c>
      <c r="F22" t="s">
        <v>307</v>
      </c>
      <c r="G22" t="s">
        <v>281</v>
      </c>
      <c r="I22" t="s">
        <v>218</v>
      </c>
      <c r="J22" t="s">
        <v>395</v>
      </c>
      <c r="K22" t="s">
        <v>396</v>
      </c>
      <c r="L22" t="s">
        <v>205</v>
      </c>
      <c r="N22" s="32" t="str">
        <f t="shared" si="1"/>
        <v>134</v>
      </c>
    </row>
    <row r="23" ht="12.75" customHeight="1">
      <c r="A23">
        <v>22.0</v>
      </c>
      <c r="B23" t="s">
        <v>397</v>
      </c>
      <c r="C23" s="33" t="s">
        <v>398</v>
      </c>
      <c r="D23" t="s">
        <v>399</v>
      </c>
      <c r="E23" t="s">
        <v>209</v>
      </c>
      <c r="F23" t="s">
        <v>210</v>
      </c>
      <c r="G23" t="s">
        <v>320</v>
      </c>
      <c r="I23" t="s">
        <v>202</v>
      </c>
      <c r="J23" t="s">
        <v>400</v>
      </c>
      <c r="K23" t="s">
        <v>401</v>
      </c>
      <c r="L23" t="s">
        <v>205</v>
      </c>
      <c r="N23" s="32" t="str">
        <f t="shared" si="1"/>
        <v>105</v>
      </c>
    </row>
    <row r="24" ht="12.75" customHeight="1">
      <c r="A24">
        <v>23.0</v>
      </c>
      <c r="B24" t="s">
        <v>219</v>
      </c>
      <c r="C24" s="33" t="s">
        <v>402</v>
      </c>
      <c r="D24" t="s">
        <v>403</v>
      </c>
      <c r="E24" t="s">
        <v>312</v>
      </c>
      <c r="F24" t="s">
        <v>307</v>
      </c>
      <c r="G24" t="s">
        <v>217</v>
      </c>
      <c r="I24" t="s">
        <v>218</v>
      </c>
      <c r="J24" t="s">
        <v>404</v>
      </c>
      <c r="K24" t="s">
        <v>405</v>
      </c>
      <c r="L24" t="s">
        <v>205</v>
      </c>
      <c r="N24" s="32" t="str">
        <f t="shared" si="1"/>
        <v>78</v>
      </c>
    </row>
    <row r="25" ht="12.75" customHeight="1">
      <c r="A25">
        <v>24.0</v>
      </c>
      <c r="B25" t="s">
        <v>406</v>
      </c>
      <c r="C25" s="33" t="s">
        <v>407</v>
      </c>
      <c r="D25" t="s">
        <v>408</v>
      </c>
      <c r="E25" t="s">
        <v>409</v>
      </c>
      <c r="F25" t="s">
        <v>307</v>
      </c>
      <c r="G25" t="s">
        <v>320</v>
      </c>
      <c r="I25" t="s">
        <v>202</v>
      </c>
      <c r="J25" t="s">
        <v>410</v>
      </c>
      <c r="K25" t="s">
        <v>411</v>
      </c>
      <c r="L25" t="s">
        <v>205</v>
      </c>
      <c r="N25" s="32" t="str">
        <f t="shared" si="1"/>
        <v>51</v>
      </c>
    </row>
    <row r="26" ht="12.75" customHeight="1">
      <c r="A26">
        <v>25.0</v>
      </c>
      <c r="B26" t="s">
        <v>412</v>
      </c>
      <c r="C26" s="33" t="s">
        <v>413</v>
      </c>
      <c r="D26" t="s">
        <v>414</v>
      </c>
      <c r="E26" t="s">
        <v>415</v>
      </c>
      <c r="F26" t="s">
        <v>268</v>
      </c>
      <c r="G26" t="s">
        <v>288</v>
      </c>
      <c r="I26" t="s">
        <v>202</v>
      </c>
      <c r="J26" t="s">
        <v>416</v>
      </c>
      <c r="K26" t="s">
        <v>417</v>
      </c>
      <c r="L26" t="s">
        <v>205</v>
      </c>
      <c r="N26" s="32" t="str">
        <f t="shared" si="1"/>
        <v>25</v>
      </c>
    </row>
    <row r="27" ht="12.75" customHeight="1">
      <c r="A27">
        <v>26.0</v>
      </c>
      <c r="B27" t="s">
        <v>418</v>
      </c>
      <c r="C27" s="33" t="s">
        <v>419</v>
      </c>
      <c r="D27" t="s">
        <v>420</v>
      </c>
      <c r="E27" t="s">
        <v>312</v>
      </c>
      <c r="F27" t="s">
        <v>307</v>
      </c>
      <c r="G27" t="s">
        <v>211</v>
      </c>
      <c r="I27" t="s">
        <v>202</v>
      </c>
      <c r="J27" t="s">
        <v>421</v>
      </c>
      <c r="K27" t="s">
        <v>422</v>
      </c>
      <c r="L27" t="s">
        <v>205</v>
      </c>
      <c r="N27" s="32" t="str">
        <f t="shared" si="1"/>
        <v>1</v>
      </c>
    </row>
    <row r="28" ht="12.75" customHeight="1">
      <c r="B28" t="s">
        <v>423</v>
      </c>
      <c r="C28" s="33" t="s">
        <v>424</v>
      </c>
      <c r="D28" t="s">
        <v>425</v>
      </c>
      <c r="E28" t="s">
        <v>312</v>
      </c>
      <c r="F28" t="s">
        <v>307</v>
      </c>
      <c r="G28" t="s">
        <v>269</v>
      </c>
      <c r="I28" t="s">
        <v>202</v>
      </c>
      <c r="J28" t="s">
        <v>426</v>
      </c>
      <c r="K28" t="s">
        <v>427</v>
      </c>
      <c r="L28" t="s">
        <v>205</v>
      </c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hyperlinks>
    <hyperlink r:id="rId1" ref="C2"/>
    <hyperlink r:id="rId2" ref="C3"/>
    <hyperlink r:id="rId3" ref="C4"/>
    <hyperlink r:id="rId4" ref="C5"/>
    <hyperlink r:id="rId5" ref="C6"/>
    <hyperlink r:id="rId6" ref="C7"/>
    <hyperlink r:id="rId7" ref="C8"/>
    <hyperlink r:id="rId8" ref="C9"/>
    <hyperlink r:id="rId9" ref="C10"/>
    <hyperlink r:id="rId10" ref="C11"/>
    <hyperlink r:id="rId11" ref="C12"/>
    <hyperlink r:id="rId12" ref="C13"/>
    <hyperlink r:id="rId13" ref="C14"/>
    <hyperlink r:id="rId14" ref="C15"/>
    <hyperlink r:id="rId15" ref="C16"/>
    <hyperlink r:id="rId16" ref="C17"/>
    <hyperlink r:id="rId17" ref="C18"/>
    <hyperlink r:id="rId18" ref="C19"/>
    <hyperlink r:id="rId19" ref="C20"/>
    <hyperlink r:id="rId20" ref="C21"/>
    <hyperlink r:id="rId21" ref="C22"/>
    <hyperlink r:id="rId22" ref="C23"/>
    <hyperlink r:id="rId23" ref="C24"/>
    <hyperlink r:id="rId24" ref="C25"/>
    <hyperlink r:id="rId25" ref="C26"/>
    <hyperlink r:id="rId26" ref="C27"/>
    <hyperlink r:id="rId27" ref="C28"/>
  </hyperlinks>
  <printOptions/>
  <pageMargins bottom="0.75" footer="0.0" header="0.0" left="0.7" right="0.7" top="0.75"/>
  <pageSetup orientation="landscape"/>
  <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10.71"/>
  </cols>
  <sheetData>
    <row r="1" ht="12.75" customHeight="1"/>
    <row r="2" ht="12.75" customHeight="1">
      <c r="A2">
        <v>1.0</v>
      </c>
      <c r="B2" s="32" t="str">
        <f t="shared" ref="B2:B59" si="1">1+1199*((58-A2)/(58+A2-2))</f>
        <v>1,200</v>
      </c>
    </row>
    <row r="3" ht="12.75" customHeight="1">
      <c r="A3">
        <v>2.0</v>
      </c>
      <c r="B3" s="32" t="str">
        <f t="shared" si="1"/>
        <v>1,159</v>
      </c>
    </row>
    <row r="4" ht="12.75" customHeight="1">
      <c r="A4">
        <v>3.0</v>
      </c>
      <c r="B4" s="32" t="str">
        <f t="shared" si="1"/>
        <v>1,119</v>
      </c>
    </row>
    <row r="5" ht="12.75" customHeight="1">
      <c r="A5">
        <v>4.0</v>
      </c>
      <c r="B5" s="32" t="str">
        <f t="shared" si="1"/>
        <v>1,080</v>
      </c>
    </row>
    <row r="6" ht="12.75" customHeight="1">
      <c r="A6">
        <v>5.0</v>
      </c>
      <c r="B6" s="32" t="str">
        <f t="shared" si="1"/>
        <v>1,043</v>
      </c>
    </row>
    <row r="7" ht="12.75" customHeight="1">
      <c r="A7">
        <v>6.0</v>
      </c>
      <c r="B7" s="32" t="str">
        <f t="shared" si="1"/>
        <v>1,007</v>
      </c>
    </row>
    <row r="8" ht="12.75" customHeight="1">
      <c r="A8">
        <v>7.0</v>
      </c>
      <c r="B8" s="32" t="str">
        <f t="shared" si="1"/>
        <v>972</v>
      </c>
    </row>
    <row r="9" ht="12.75" customHeight="1">
      <c r="A9">
        <v>8.0</v>
      </c>
      <c r="B9" s="32" t="str">
        <f t="shared" si="1"/>
        <v>938</v>
      </c>
    </row>
    <row r="10" ht="12.75" customHeight="1">
      <c r="A10">
        <v>9.0</v>
      </c>
      <c r="B10" s="32" t="str">
        <f t="shared" si="1"/>
        <v>905</v>
      </c>
    </row>
    <row r="11" ht="12.75" customHeight="1">
      <c r="A11">
        <v>10.0</v>
      </c>
      <c r="B11" s="32" t="str">
        <f t="shared" si="1"/>
        <v>873</v>
      </c>
    </row>
    <row r="12" ht="12.75" customHeight="1">
      <c r="A12">
        <v>11.0</v>
      </c>
      <c r="B12" s="32" t="str">
        <f t="shared" si="1"/>
        <v>842</v>
      </c>
    </row>
    <row r="13" ht="12.75" customHeight="1">
      <c r="A13">
        <v>12.0</v>
      </c>
      <c r="B13" s="32" t="str">
        <f t="shared" si="1"/>
        <v>812</v>
      </c>
    </row>
    <row r="14" ht="12.75" customHeight="1">
      <c r="A14">
        <v>13.0</v>
      </c>
      <c r="B14" s="32" t="str">
        <f t="shared" si="1"/>
        <v>783</v>
      </c>
    </row>
    <row r="15" ht="12.75" customHeight="1">
      <c r="A15">
        <v>14.0</v>
      </c>
      <c r="B15" s="32" t="str">
        <f t="shared" si="1"/>
        <v>755</v>
      </c>
    </row>
    <row r="16" ht="12.75" customHeight="1">
      <c r="A16">
        <v>15.0</v>
      </c>
      <c r="B16" s="32" t="str">
        <f t="shared" si="1"/>
        <v>727</v>
      </c>
    </row>
    <row r="17" ht="12.75" customHeight="1">
      <c r="A17">
        <v>16.0</v>
      </c>
      <c r="B17" s="32" t="str">
        <f t="shared" si="1"/>
        <v>700</v>
      </c>
    </row>
    <row r="18" ht="12.75" customHeight="1">
      <c r="A18">
        <v>17.0</v>
      </c>
      <c r="B18" s="32" t="str">
        <f t="shared" si="1"/>
        <v>674</v>
      </c>
    </row>
    <row r="19" ht="12.75" customHeight="1">
      <c r="A19">
        <v>18.0</v>
      </c>
      <c r="B19" s="32" t="str">
        <f t="shared" si="1"/>
        <v>649</v>
      </c>
    </row>
    <row r="20" ht="12.75" customHeight="1">
      <c r="A20">
        <v>19.0</v>
      </c>
      <c r="B20" s="32" t="str">
        <f t="shared" si="1"/>
        <v>624</v>
      </c>
    </row>
    <row r="21" ht="12.75" customHeight="1">
      <c r="A21">
        <v>20.0</v>
      </c>
      <c r="B21" s="32" t="str">
        <f t="shared" si="1"/>
        <v>601</v>
      </c>
    </row>
    <row r="22" ht="12.75" customHeight="1">
      <c r="A22">
        <v>21.0</v>
      </c>
      <c r="B22" s="32" t="str">
        <f t="shared" si="1"/>
        <v>577</v>
      </c>
    </row>
    <row r="23" ht="12.75" customHeight="1">
      <c r="A23">
        <v>22.0</v>
      </c>
      <c r="B23" s="32" t="str">
        <f t="shared" si="1"/>
        <v>554</v>
      </c>
    </row>
    <row r="24" ht="12.75" customHeight="1">
      <c r="A24">
        <v>23.0</v>
      </c>
      <c r="B24" s="32" t="str">
        <f t="shared" si="1"/>
        <v>532</v>
      </c>
    </row>
    <row r="25" ht="12.75" customHeight="1">
      <c r="A25">
        <v>24.0</v>
      </c>
      <c r="B25" s="32" t="str">
        <f t="shared" si="1"/>
        <v>511</v>
      </c>
    </row>
    <row r="26" ht="12.75" customHeight="1">
      <c r="A26">
        <v>25.0</v>
      </c>
      <c r="B26" s="32" t="str">
        <f t="shared" si="1"/>
        <v>489</v>
      </c>
    </row>
    <row r="27" ht="12.75" customHeight="1">
      <c r="A27">
        <v>26.0</v>
      </c>
      <c r="B27" s="32" t="str">
        <f t="shared" si="1"/>
        <v>469</v>
      </c>
    </row>
    <row r="28" ht="12.75" customHeight="1">
      <c r="A28">
        <v>27.0</v>
      </c>
      <c r="B28" s="32" t="str">
        <f t="shared" si="1"/>
        <v>449</v>
      </c>
    </row>
    <row r="29" ht="12.75" customHeight="1">
      <c r="A29">
        <v>28.0</v>
      </c>
      <c r="B29" s="32" t="str">
        <f t="shared" si="1"/>
        <v>429</v>
      </c>
    </row>
    <row r="30" ht="12.75" customHeight="1">
      <c r="A30">
        <v>29.0</v>
      </c>
      <c r="B30" s="32" t="str">
        <f t="shared" si="1"/>
        <v>410</v>
      </c>
    </row>
    <row r="31" ht="12.75" customHeight="1">
      <c r="A31">
        <v>30.0</v>
      </c>
      <c r="B31" s="32" t="str">
        <f t="shared" si="1"/>
        <v>391</v>
      </c>
    </row>
    <row r="32" ht="12.75" customHeight="1">
      <c r="A32">
        <v>31.0</v>
      </c>
      <c r="B32" s="32" t="str">
        <f t="shared" si="1"/>
        <v>373</v>
      </c>
    </row>
    <row r="33" ht="12.75" customHeight="1">
      <c r="A33">
        <v>32.0</v>
      </c>
      <c r="B33" s="32" t="str">
        <f t="shared" si="1"/>
        <v>355</v>
      </c>
    </row>
    <row r="34" ht="12.75" customHeight="1">
      <c r="A34">
        <v>33.0</v>
      </c>
      <c r="B34" s="32" t="str">
        <f t="shared" si="1"/>
        <v>338</v>
      </c>
    </row>
    <row r="35" ht="12.75" customHeight="1">
      <c r="A35">
        <v>34.0</v>
      </c>
      <c r="B35" s="32" t="str">
        <f t="shared" si="1"/>
        <v>321</v>
      </c>
    </row>
    <row r="36" ht="12.75" customHeight="1">
      <c r="A36">
        <v>35.0</v>
      </c>
      <c r="B36" s="32" t="str">
        <f t="shared" si="1"/>
        <v>304</v>
      </c>
    </row>
    <row r="37" ht="12.75" customHeight="1">
      <c r="A37">
        <v>36.0</v>
      </c>
      <c r="B37" s="32" t="str">
        <f t="shared" si="1"/>
        <v>288</v>
      </c>
    </row>
    <row r="38" ht="12.75" customHeight="1">
      <c r="A38">
        <v>37.0</v>
      </c>
      <c r="B38" s="32" t="str">
        <f t="shared" si="1"/>
        <v>272</v>
      </c>
    </row>
    <row r="39" ht="12.75" customHeight="1">
      <c r="A39">
        <v>38.0</v>
      </c>
      <c r="B39" s="32" t="str">
        <f t="shared" si="1"/>
        <v>256</v>
      </c>
    </row>
    <row r="40" ht="12.75" customHeight="1">
      <c r="A40">
        <v>39.0</v>
      </c>
      <c r="B40" s="32" t="str">
        <f t="shared" si="1"/>
        <v>241</v>
      </c>
    </row>
    <row r="41" ht="12.75" customHeight="1">
      <c r="A41">
        <v>40.0</v>
      </c>
      <c r="B41" s="32" t="str">
        <f t="shared" si="1"/>
        <v>226</v>
      </c>
    </row>
    <row r="42" ht="12.75" customHeight="1">
      <c r="A42">
        <v>41.0</v>
      </c>
      <c r="B42" s="32" t="str">
        <f t="shared" si="1"/>
        <v>211</v>
      </c>
    </row>
    <row r="43" ht="12.75" customHeight="1">
      <c r="A43">
        <v>42.0</v>
      </c>
      <c r="B43" s="32" t="str">
        <f t="shared" si="1"/>
        <v>197</v>
      </c>
    </row>
    <row r="44" ht="12.75" customHeight="1">
      <c r="A44">
        <v>43.0</v>
      </c>
      <c r="B44" s="32" t="str">
        <f t="shared" si="1"/>
        <v>183</v>
      </c>
    </row>
    <row r="45" ht="12.75" customHeight="1">
      <c r="A45">
        <v>44.0</v>
      </c>
      <c r="B45" s="32" t="str">
        <f t="shared" si="1"/>
        <v>169</v>
      </c>
    </row>
    <row r="46" ht="12.75" customHeight="1">
      <c r="A46">
        <v>45.0</v>
      </c>
      <c r="B46" s="32" t="str">
        <f t="shared" si="1"/>
        <v>155</v>
      </c>
    </row>
    <row r="47" ht="12.75" customHeight="1">
      <c r="A47">
        <v>46.0</v>
      </c>
      <c r="B47" s="32" t="str">
        <f t="shared" si="1"/>
        <v>142</v>
      </c>
    </row>
    <row r="48" ht="12.75" customHeight="1">
      <c r="A48">
        <v>47.0</v>
      </c>
      <c r="B48" s="32" t="str">
        <f t="shared" si="1"/>
        <v>129</v>
      </c>
    </row>
    <row r="49" ht="12.75" customHeight="1">
      <c r="A49">
        <v>48.0</v>
      </c>
      <c r="B49" s="32" t="str">
        <f t="shared" si="1"/>
        <v>116</v>
      </c>
    </row>
    <row r="50" ht="12.75" customHeight="1">
      <c r="A50">
        <v>49.0</v>
      </c>
      <c r="B50" s="32" t="str">
        <f t="shared" si="1"/>
        <v>104</v>
      </c>
    </row>
    <row r="51" ht="12.75" customHeight="1">
      <c r="A51">
        <v>50.0</v>
      </c>
      <c r="B51" s="32" t="str">
        <f t="shared" si="1"/>
        <v>91</v>
      </c>
    </row>
    <row r="52" ht="12.75" customHeight="1">
      <c r="A52">
        <v>51.0</v>
      </c>
      <c r="B52" s="32" t="str">
        <f t="shared" si="1"/>
        <v>79</v>
      </c>
    </row>
    <row r="53" ht="12.75" customHeight="1">
      <c r="A53">
        <v>52.0</v>
      </c>
      <c r="B53" s="32" t="str">
        <f t="shared" si="1"/>
        <v>68</v>
      </c>
    </row>
    <row r="54" ht="12.75" customHeight="1">
      <c r="A54">
        <v>53.0</v>
      </c>
      <c r="B54" s="32" t="str">
        <f t="shared" si="1"/>
        <v>56</v>
      </c>
    </row>
    <row r="55" ht="12.75" customHeight="1">
      <c r="A55">
        <v>54.0</v>
      </c>
      <c r="B55" s="32" t="str">
        <f t="shared" si="1"/>
        <v>45</v>
      </c>
    </row>
    <row r="56" ht="12.75" customHeight="1">
      <c r="A56">
        <v>55.0</v>
      </c>
      <c r="B56" s="32" t="str">
        <f t="shared" si="1"/>
        <v>33</v>
      </c>
    </row>
    <row r="57" ht="12.75" customHeight="1">
      <c r="A57">
        <v>56.0</v>
      </c>
      <c r="B57" s="32" t="str">
        <f t="shared" si="1"/>
        <v>22</v>
      </c>
    </row>
    <row r="58" ht="12.75" customHeight="1">
      <c r="A58">
        <v>57.0</v>
      </c>
      <c r="B58" s="32" t="str">
        <f t="shared" si="1"/>
        <v>12</v>
      </c>
    </row>
    <row r="59" ht="12.75" customHeight="1">
      <c r="A59">
        <v>58.0</v>
      </c>
      <c r="B59" s="32" t="str">
        <f t="shared" si="1"/>
        <v>1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10.71"/>
    <col customWidth="1" min="6" max="6" width="4.14"/>
    <col customWidth="1" min="7" max="7" width="3.14"/>
    <col customWidth="1" min="8" max="11" width="10.71"/>
  </cols>
  <sheetData>
    <row r="1" ht="12.75" customHeight="1"/>
    <row r="2" ht="12.75" customHeight="1">
      <c r="A2" t="s">
        <v>428</v>
      </c>
      <c r="J2" s="32"/>
    </row>
    <row r="3" ht="12.75" customHeight="1">
      <c r="A3">
        <v>4.0</v>
      </c>
      <c r="B3" t="s">
        <v>429</v>
      </c>
      <c r="C3" t="s">
        <v>430</v>
      </c>
      <c r="D3" t="s">
        <v>354</v>
      </c>
      <c r="E3" t="s">
        <v>330</v>
      </c>
      <c r="F3" t="s">
        <v>431</v>
      </c>
      <c r="G3" t="s">
        <v>218</v>
      </c>
      <c r="H3" t="s">
        <v>432</v>
      </c>
      <c r="I3" t="s">
        <v>433</v>
      </c>
      <c r="J3" s="32" t="str">
        <f t="shared" ref="J3:J5" si="1">1+1199*((56-A3)/(56+A3-2))</f>
        <v>1,076</v>
      </c>
    </row>
    <row r="4" ht="12.75" customHeight="1">
      <c r="A4">
        <v>44.0</v>
      </c>
      <c r="C4" t="s">
        <v>434</v>
      </c>
      <c r="D4" t="s">
        <v>435</v>
      </c>
      <c r="J4" s="32" t="str">
        <f t="shared" si="1"/>
        <v>148</v>
      </c>
    </row>
    <row r="5" ht="12.75" customHeight="1">
      <c r="A5">
        <v>46.0</v>
      </c>
      <c r="C5" t="s">
        <v>436</v>
      </c>
      <c r="J5" s="32" t="str">
        <f t="shared" si="1"/>
        <v>121</v>
      </c>
    </row>
    <row r="6" ht="12.75" customHeight="1">
      <c r="J6" s="32"/>
    </row>
    <row r="7" ht="12.75" customHeight="1">
      <c r="A7">
        <v>6.0</v>
      </c>
      <c r="B7" t="s">
        <v>429</v>
      </c>
      <c r="C7" t="s">
        <v>430</v>
      </c>
      <c r="D7" t="s">
        <v>354</v>
      </c>
      <c r="E7" t="s">
        <v>330</v>
      </c>
      <c r="F7" t="s">
        <v>431</v>
      </c>
      <c r="G7" t="s">
        <v>218</v>
      </c>
      <c r="H7" t="s">
        <v>432</v>
      </c>
      <c r="I7" t="s">
        <v>433</v>
      </c>
      <c r="J7" s="32" t="str">
        <f t="shared" ref="J7:J9" si="2">1+1199*((32-A7)/(32+A7-2))</f>
        <v>867</v>
      </c>
    </row>
    <row r="8" ht="12.75" customHeight="1">
      <c r="A8">
        <v>23.0</v>
      </c>
      <c r="C8" t="s">
        <v>434</v>
      </c>
      <c r="D8" t="s">
        <v>435</v>
      </c>
      <c r="J8" s="32" t="str">
        <f t="shared" si="2"/>
        <v>205</v>
      </c>
    </row>
    <row r="9" ht="12.75" customHeight="1">
      <c r="A9">
        <v>24.0</v>
      </c>
      <c r="C9" t="s">
        <v>436</v>
      </c>
      <c r="J9" s="32" t="str">
        <f t="shared" si="2"/>
        <v>179</v>
      </c>
    </row>
    <row r="10" ht="12.75" customHeight="1">
      <c r="J10" s="32"/>
    </row>
    <row r="11" ht="12.75" customHeight="1">
      <c r="J11" s="32"/>
    </row>
    <row r="12" ht="12.75" customHeight="1">
      <c r="J12" s="32"/>
    </row>
    <row r="13" ht="12.75" customHeight="1">
      <c r="A13" t="s">
        <v>437</v>
      </c>
      <c r="J13" s="32"/>
    </row>
    <row r="14" ht="12.75" customHeight="1">
      <c r="A14">
        <v>3.0</v>
      </c>
      <c r="B14" t="s">
        <v>438</v>
      </c>
      <c r="C14" t="s">
        <v>439</v>
      </c>
      <c r="D14" t="s">
        <v>440</v>
      </c>
      <c r="E14" t="s">
        <v>441</v>
      </c>
      <c r="F14" t="s">
        <v>253</v>
      </c>
      <c r="G14" t="s">
        <v>218</v>
      </c>
      <c r="H14" t="s">
        <v>442</v>
      </c>
      <c r="I14" t="s">
        <v>443</v>
      </c>
      <c r="J14" s="32" t="str">
        <f t="shared" ref="J14:J15" si="3">1+1199*((26-A14)/(26+A14-2))</f>
        <v>1,022</v>
      </c>
    </row>
    <row r="15" ht="12.75" customHeight="1">
      <c r="A15">
        <v>24.0</v>
      </c>
      <c r="B15" t="s">
        <v>444</v>
      </c>
      <c r="C15" t="s">
        <v>445</v>
      </c>
      <c r="D15" t="s">
        <v>446</v>
      </c>
      <c r="E15" t="s">
        <v>447</v>
      </c>
      <c r="F15" t="s">
        <v>211</v>
      </c>
      <c r="G15" t="s">
        <v>218</v>
      </c>
      <c r="H15" t="s">
        <v>448</v>
      </c>
      <c r="I15" t="s">
        <v>449</v>
      </c>
      <c r="J15" s="32" t="str">
        <f t="shared" si="3"/>
        <v>51</v>
      </c>
    </row>
    <row r="16" ht="12.75" customHeight="1">
      <c r="J16" s="32"/>
    </row>
    <row r="17" ht="12.75" customHeight="1">
      <c r="J17" s="32"/>
    </row>
    <row r="18" ht="12.75" customHeight="1">
      <c r="J18" s="32"/>
    </row>
    <row r="19" ht="12.75" customHeight="1">
      <c r="J19" s="32"/>
    </row>
    <row r="20" ht="12.75" customHeight="1">
      <c r="J20" s="32"/>
    </row>
    <row r="21" ht="12.75" customHeight="1">
      <c r="J21" s="32"/>
    </row>
    <row r="22" ht="12.75" customHeight="1">
      <c r="J22" s="32"/>
    </row>
    <row r="23" ht="12.75" customHeight="1">
      <c r="J23" s="32"/>
    </row>
    <row r="24" ht="12.75" customHeight="1">
      <c r="J24" s="32"/>
    </row>
    <row r="25" ht="12.75" customHeight="1">
      <c r="J25" s="32"/>
    </row>
    <row r="26" ht="12.75" customHeight="1">
      <c r="J26" s="32"/>
    </row>
    <row r="27" ht="12.75" customHeight="1">
      <c r="J27" s="32"/>
    </row>
    <row r="28" ht="12.75" customHeight="1">
      <c r="J28" s="32"/>
    </row>
    <row r="29" ht="12.75" customHeight="1">
      <c r="J29" s="32"/>
    </row>
    <row r="30" ht="12.75" customHeight="1">
      <c r="J30" s="32"/>
    </row>
    <row r="31" ht="12.75" customHeight="1">
      <c r="J31" s="32"/>
    </row>
    <row r="32" ht="12.75" customHeight="1">
      <c r="J32" s="32"/>
    </row>
    <row r="33" ht="12.75" customHeight="1">
      <c r="J33" s="32"/>
    </row>
    <row r="34" ht="12.75" customHeight="1">
      <c r="J34" s="32"/>
    </row>
    <row r="35" ht="12.75" customHeight="1">
      <c r="J35" s="32"/>
    </row>
    <row r="36" ht="12.75" customHeight="1">
      <c r="J36" s="32"/>
    </row>
    <row r="37" ht="12.75" customHeight="1">
      <c r="J37" s="32"/>
    </row>
    <row r="38" ht="12.75" customHeight="1">
      <c r="J38" s="32"/>
    </row>
    <row r="39" ht="12.75" customHeight="1">
      <c r="J39" s="32"/>
    </row>
    <row r="40" ht="12.75" customHeight="1">
      <c r="J40" s="32"/>
    </row>
    <row r="41" ht="12.75" customHeight="1">
      <c r="J41" s="32"/>
    </row>
    <row r="42" ht="12.75" customHeight="1">
      <c r="J42" s="32"/>
    </row>
    <row r="43" ht="12.75" customHeight="1">
      <c r="J43" s="32"/>
    </row>
    <row r="44" ht="12.75" customHeight="1">
      <c r="J44" s="32"/>
    </row>
    <row r="45" ht="12.75" customHeight="1">
      <c r="J45" s="32"/>
    </row>
    <row r="46" ht="12.75" customHeight="1">
      <c r="J46" s="32"/>
    </row>
    <row r="47" ht="12.75" customHeight="1">
      <c r="J47" s="32"/>
    </row>
    <row r="48" ht="12.75" customHeight="1">
      <c r="J48" s="32"/>
    </row>
    <row r="49" ht="12.75" customHeight="1">
      <c r="J49" s="32"/>
    </row>
    <row r="50" ht="12.75" customHeight="1">
      <c r="J50" s="32"/>
    </row>
    <row r="51" ht="12.75" customHeight="1">
      <c r="J51" s="32"/>
    </row>
    <row r="52" ht="12.75" customHeight="1">
      <c r="J52" s="32"/>
    </row>
    <row r="53" ht="12.75" customHeight="1">
      <c r="J53" s="32"/>
    </row>
    <row r="54" ht="12.75" customHeight="1">
      <c r="J54" s="32"/>
    </row>
    <row r="55" ht="12.75" customHeight="1">
      <c r="J55" s="32"/>
    </row>
    <row r="56" ht="12.75" customHeight="1">
      <c r="J56" s="32"/>
    </row>
    <row r="57" ht="12.75" customHeight="1">
      <c r="J57" s="32"/>
    </row>
    <row r="58" ht="12.75" customHeight="1">
      <c r="J58" s="32"/>
    </row>
    <row r="59" ht="12.75" customHeight="1">
      <c r="J59" s="32"/>
    </row>
    <row r="60" ht="12.75" customHeight="1">
      <c r="J60" s="32"/>
    </row>
    <row r="61" ht="12.75" customHeight="1">
      <c r="J61" s="32"/>
    </row>
    <row r="62" ht="12.75" customHeight="1">
      <c r="J62" s="32"/>
    </row>
    <row r="63" ht="12.75" customHeight="1">
      <c r="J63" s="32"/>
    </row>
    <row r="64" ht="12.75" customHeight="1">
      <c r="J64" s="32"/>
    </row>
    <row r="65" ht="12.75" customHeight="1">
      <c r="J65" s="32"/>
    </row>
    <row r="66" ht="12.75" customHeight="1">
      <c r="J66" s="32"/>
    </row>
    <row r="67" ht="12.75" customHeight="1">
      <c r="J67" s="32"/>
    </row>
    <row r="68" ht="12.75" customHeight="1">
      <c r="J68" s="32"/>
    </row>
    <row r="69" ht="12.75" customHeight="1">
      <c r="J69" s="32"/>
    </row>
    <row r="70" ht="12.75" customHeight="1">
      <c r="J70" s="32"/>
    </row>
    <row r="71" ht="12.75" customHeight="1">
      <c r="J71" s="32"/>
    </row>
    <row r="72" ht="12.75" customHeight="1">
      <c r="J72" s="32"/>
    </row>
    <row r="73" ht="12.75" customHeight="1">
      <c r="J73" s="32"/>
    </row>
    <row r="74" ht="12.75" customHeight="1">
      <c r="J74" s="32"/>
    </row>
    <row r="75" ht="12.75" customHeight="1">
      <c r="J75" s="32"/>
    </row>
    <row r="76" ht="12.75" customHeight="1">
      <c r="J76" s="32"/>
    </row>
    <row r="77" ht="12.75" customHeight="1">
      <c r="J77" s="32"/>
    </row>
    <row r="78" ht="12.75" customHeight="1">
      <c r="J78" s="32"/>
    </row>
    <row r="79" ht="12.75" customHeight="1">
      <c r="J79" s="32"/>
    </row>
    <row r="80" ht="12.75" customHeight="1">
      <c r="J80" s="32"/>
    </row>
    <row r="81" ht="12.75" customHeight="1">
      <c r="J81" s="32"/>
    </row>
    <row r="82" ht="12.75" customHeight="1">
      <c r="J82" s="32"/>
    </row>
    <row r="83" ht="12.75" customHeight="1">
      <c r="J83" s="32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26.0"/>
    <col customWidth="1" min="6" max="6" width="19.86"/>
    <col customWidth="1" min="7" max="15" width="10.71"/>
  </cols>
  <sheetData>
    <row r="1" ht="12.75" customHeight="1"/>
    <row r="2" ht="15.0" customHeight="1">
      <c r="B2">
        <v>1.0</v>
      </c>
      <c r="C2" s="34" t="s">
        <v>197</v>
      </c>
      <c r="D2" s="35" t="s">
        <v>450</v>
      </c>
      <c r="E2" s="34" t="s">
        <v>451</v>
      </c>
      <c r="F2" s="36" t="s">
        <v>306</v>
      </c>
      <c r="G2" s="36" t="s">
        <v>307</v>
      </c>
      <c r="H2" s="36" t="s">
        <v>269</v>
      </c>
      <c r="I2" s="34"/>
      <c r="J2" s="34" t="s">
        <v>218</v>
      </c>
      <c r="K2" s="34" t="s">
        <v>221</v>
      </c>
      <c r="L2" s="34" t="s">
        <v>452</v>
      </c>
      <c r="M2" s="32" t="str">
        <f t="shared" ref="M2:M22" si="1">1+399*((21-B2)/(21+B2-2))</f>
        <v>400</v>
      </c>
      <c r="N2" s="32" t="str">
        <f t="shared" ref="N2:N22" si="2">1+599*((21-B2)/(21+B2-2))</f>
        <v>600</v>
      </c>
    </row>
    <row r="3" ht="15.0" customHeight="1">
      <c r="B3" s="34">
        <v>2.0</v>
      </c>
      <c r="C3" s="34" t="s">
        <v>206</v>
      </c>
      <c r="D3" s="35" t="s">
        <v>366</v>
      </c>
      <c r="E3" s="34" t="s">
        <v>367</v>
      </c>
      <c r="F3" s="36" t="s">
        <v>312</v>
      </c>
      <c r="G3" s="36" t="s">
        <v>307</v>
      </c>
      <c r="H3" s="36" t="s">
        <v>368</v>
      </c>
      <c r="I3" s="34"/>
      <c r="J3" s="34" t="s">
        <v>218</v>
      </c>
      <c r="K3" s="34" t="s">
        <v>226</v>
      </c>
      <c r="L3" s="34" t="s">
        <v>453</v>
      </c>
      <c r="M3" s="32" t="str">
        <f t="shared" si="1"/>
        <v>362</v>
      </c>
      <c r="N3" s="32" t="str">
        <f t="shared" si="2"/>
        <v>543</v>
      </c>
    </row>
    <row r="4" ht="15.0" customHeight="1">
      <c r="B4">
        <v>3.0</v>
      </c>
      <c r="C4" s="34" t="s">
        <v>214</v>
      </c>
      <c r="D4" s="35" t="s">
        <v>454</v>
      </c>
      <c r="E4" s="34" t="s">
        <v>455</v>
      </c>
      <c r="F4" s="36" t="s">
        <v>306</v>
      </c>
      <c r="G4" s="36" t="s">
        <v>307</v>
      </c>
      <c r="H4" s="36" t="s">
        <v>253</v>
      </c>
      <c r="I4" s="34"/>
      <c r="J4" s="34" t="s">
        <v>218</v>
      </c>
      <c r="K4" s="34" t="s">
        <v>241</v>
      </c>
      <c r="L4" s="34" t="s">
        <v>456</v>
      </c>
      <c r="M4" s="32" t="str">
        <f t="shared" si="1"/>
        <v>327</v>
      </c>
      <c r="N4" s="32" t="str">
        <f t="shared" si="2"/>
        <v>491</v>
      </c>
    </row>
    <row r="5" ht="15.0" customHeight="1">
      <c r="B5" s="34">
        <v>4.0</v>
      </c>
      <c r="C5" s="34" t="s">
        <v>221</v>
      </c>
      <c r="D5" s="35" t="s">
        <v>457</v>
      </c>
      <c r="E5" s="34" t="s">
        <v>458</v>
      </c>
      <c r="F5" s="36" t="s">
        <v>312</v>
      </c>
      <c r="G5" s="36" t="s">
        <v>307</v>
      </c>
      <c r="H5" s="36" t="s">
        <v>217</v>
      </c>
      <c r="I5" s="34"/>
      <c r="J5" s="34" t="s">
        <v>218</v>
      </c>
      <c r="K5" s="34" t="s">
        <v>245</v>
      </c>
      <c r="L5" s="34" t="s">
        <v>459</v>
      </c>
      <c r="M5" s="32" t="str">
        <f t="shared" si="1"/>
        <v>296</v>
      </c>
      <c r="N5" s="32" t="str">
        <f t="shared" si="2"/>
        <v>444</v>
      </c>
    </row>
    <row r="6" ht="15.0" customHeight="1">
      <c r="B6">
        <v>5.0</v>
      </c>
      <c r="C6" s="34" t="s">
        <v>226</v>
      </c>
      <c r="D6" s="35" t="s">
        <v>460</v>
      </c>
      <c r="E6" s="34" t="s">
        <v>461</v>
      </c>
      <c r="F6" s="36" t="s">
        <v>312</v>
      </c>
      <c r="G6" s="36" t="s">
        <v>307</v>
      </c>
      <c r="H6" s="36" t="s">
        <v>217</v>
      </c>
      <c r="I6" s="34"/>
      <c r="J6" s="34" t="s">
        <v>218</v>
      </c>
      <c r="K6" s="34" t="s">
        <v>357</v>
      </c>
      <c r="L6" s="34" t="s">
        <v>462</v>
      </c>
      <c r="M6" s="32" t="str">
        <f t="shared" si="1"/>
        <v>267</v>
      </c>
      <c r="N6" s="32" t="str">
        <f t="shared" si="2"/>
        <v>400</v>
      </c>
    </row>
    <row r="7" ht="15.0" customHeight="1">
      <c r="B7" s="34">
        <v>6.0</v>
      </c>
      <c r="C7" s="34" t="s">
        <v>232</v>
      </c>
      <c r="D7" s="35" t="s">
        <v>463</v>
      </c>
      <c r="E7" s="34" t="s">
        <v>464</v>
      </c>
      <c r="F7" s="36" t="s">
        <v>306</v>
      </c>
      <c r="G7" s="36" t="s">
        <v>307</v>
      </c>
      <c r="H7" s="36" t="s">
        <v>288</v>
      </c>
      <c r="I7" s="34"/>
      <c r="J7" s="34" t="s">
        <v>218</v>
      </c>
      <c r="K7" s="34" t="s">
        <v>360</v>
      </c>
      <c r="L7" s="34" t="s">
        <v>465</v>
      </c>
      <c r="M7" s="32" t="str">
        <f t="shared" si="1"/>
        <v>240</v>
      </c>
      <c r="N7" s="32" t="str">
        <f t="shared" si="2"/>
        <v>360</v>
      </c>
    </row>
    <row r="8" ht="15.0" customHeight="1">
      <c r="B8">
        <v>7.0</v>
      </c>
      <c r="C8" s="34" t="s">
        <v>237</v>
      </c>
      <c r="D8" s="35" t="s">
        <v>333</v>
      </c>
      <c r="E8" s="34" t="s">
        <v>334</v>
      </c>
      <c r="F8" s="36" t="s">
        <v>335</v>
      </c>
      <c r="G8" s="36" t="s">
        <v>258</v>
      </c>
      <c r="H8" s="36" t="s">
        <v>269</v>
      </c>
      <c r="I8" s="34"/>
      <c r="J8" s="34" t="s">
        <v>218</v>
      </c>
      <c r="K8" s="34" t="s">
        <v>397</v>
      </c>
      <c r="L8" s="34" t="s">
        <v>466</v>
      </c>
      <c r="M8" s="32" t="str">
        <f t="shared" si="1"/>
        <v>216</v>
      </c>
      <c r="N8" s="32" t="str">
        <f t="shared" si="2"/>
        <v>324</v>
      </c>
    </row>
    <row r="9" ht="15.0" customHeight="1">
      <c r="B9" s="34">
        <v>8.0</v>
      </c>
      <c r="C9" s="34" t="s">
        <v>241</v>
      </c>
      <c r="D9" s="35" t="s">
        <v>343</v>
      </c>
      <c r="E9" s="34" t="s">
        <v>344</v>
      </c>
      <c r="F9" s="36" t="s">
        <v>312</v>
      </c>
      <c r="G9" s="36" t="s">
        <v>307</v>
      </c>
      <c r="H9" s="36" t="s">
        <v>217</v>
      </c>
      <c r="I9" s="34"/>
      <c r="J9" s="34" t="s">
        <v>218</v>
      </c>
      <c r="K9" s="34" t="s">
        <v>406</v>
      </c>
      <c r="L9" s="34" t="s">
        <v>467</v>
      </c>
      <c r="M9" s="32" t="str">
        <f t="shared" si="1"/>
        <v>193</v>
      </c>
      <c r="N9" s="32" t="str">
        <f t="shared" si="2"/>
        <v>289</v>
      </c>
    </row>
    <row r="10" ht="15.0" customHeight="1">
      <c r="B10">
        <v>9.0</v>
      </c>
      <c r="C10" s="34" t="s">
        <v>245</v>
      </c>
      <c r="D10" s="35" t="s">
        <v>424</v>
      </c>
      <c r="E10" s="34" t="s">
        <v>425</v>
      </c>
      <c r="F10" s="36" t="s">
        <v>312</v>
      </c>
      <c r="G10" s="36" t="s">
        <v>307</v>
      </c>
      <c r="H10" s="36" t="s">
        <v>269</v>
      </c>
      <c r="I10" s="34"/>
      <c r="J10" s="34" t="s">
        <v>202</v>
      </c>
      <c r="K10" s="34" t="s">
        <v>418</v>
      </c>
      <c r="L10" s="34" t="s">
        <v>468</v>
      </c>
      <c r="M10" s="32" t="str">
        <f t="shared" si="1"/>
        <v>172</v>
      </c>
      <c r="N10" s="32" t="str">
        <f t="shared" si="2"/>
        <v>258</v>
      </c>
    </row>
    <row r="11" ht="15.0" customHeight="1">
      <c r="B11" s="34">
        <v>10.0</v>
      </c>
      <c r="C11" s="34" t="s">
        <v>203</v>
      </c>
      <c r="D11" s="35" t="s">
        <v>392</v>
      </c>
      <c r="E11" s="34" t="s">
        <v>393</v>
      </c>
      <c r="F11" s="36" t="s">
        <v>394</v>
      </c>
      <c r="G11" s="36" t="s">
        <v>307</v>
      </c>
      <c r="H11" s="36" t="s">
        <v>281</v>
      </c>
      <c r="I11" s="34"/>
      <c r="J11" s="34" t="s">
        <v>218</v>
      </c>
      <c r="K11" s="34" t="s">
        <v>418</v>
      </c>
      <c r="L11" s="34" t="s">
        <v>469</v>
      </c>
      <c r="M11" s="32" t="str">
        <f t="shared" si="1"/>
        <v>152</v>
      </c>
      <c r="N11" s="32" t="str">
        <f t="shared" si="2"/>
        <v>228</v>
      </c>
    </row>
    <row r="12" ht="15.0" customHeight="1">
      <c r="B12">
        <v>11.0</v>
      </c>
      <c r="C12" s="34" t="s">
        <v>351</v>
      </c>
      <c r="D12" s="35" t="s">
        <v>470</v>
      </c>
      <c r="E12" s="34" t="s">
        <v>471</v>
      </c>
      <c r="F12" s="36" t="s">
        <v>472</v>
      </c>
      <c r="G12" s="36" t="s">
        <v>307</v>
      </c>
      <c r="H12" s="36" t="s">
        <v>217</v>
      </c>
      <c r="I12" s="34"/>
      <c r="J12" s="34" t="s">
        <v>202</v>
      </c>
      <c r="K12" s="34" t="s">
        <v>473</v>
      </c>
      <c r="L12" s="34" t="s">
        <v>474</v>
      </c>
      <c r="M12" s="32" t="str">
        <f t="shared" si="1"/>
        <v>134</v>
      </c>
      <c r="N12" s="32" t="str">
        <f t="shared" si="2"/>
        <v>201</v>
      </c>
    </row>
    <row r="13" ht="15.0" customHeight="1">
      <c r="B13" s="34">
        <v>12.0</v>
      </c>
      <c r="C13" s="34" t="s">
        <v>357</v>
      </c>
      <c r="D13" s="35" t="s">
        <v>318</v>
      </c>
      <c r="E13" s="34" t="s">
        <v>319</v>
      </c>
      <c r="F13" s="36" t="s">
        <v>312</v>
      </c>
      <c r="G13" s="36" t="s">
        <v>307</v>
      </c>
      <c r="H13" s="36" t="s">
        <v>320</v>
      </c>
      <c r="I13" s="34"/>
      <c r="J13" s="34" t="s">
        <v>218</v>
      </c>
      <c r="K13" s="34" t="s">
        <v>289</v>
      </c>
      <c r="L13" s="34" t="s">
        <v>475</v>
      </c>
      <c r="M13" s="32" t="str">
        <f t="shared" si="1"/>
        <v>117</v>
      </c>
      <c r="N13" s="32" t="str">
        <f t="shared" si="2"/>
        <v>175</v>
      </c>
    </row>
    <row r="14" ht="15.0" customHeight="1">
      <c r="B14">
        <v>13.0</v>
      </c>
      <c r="C14" s="34" t="s">
        <v>360</v>
      </c>
      <c r="D14" s="35" t="s">
        <v>377</v>
      </c>
      <c r="E14" s="34" t="s">
        <v>378</v>
      </c>
      <c r="F14" s="36" t="s">
        <v>312</v>
      </c>
      <c r="G14" s="36" t="s">
        <v>307</v>
      </c>
      <c r="H14" s="36" t="s">
        <v>217</v>
      </c>
      <c r="I14" s="34"/>
      <c r="J14" s="34" t="s">
        <v>202</v>
      </c>
      <c r="K14" s="34" t="s">
        <v>230</v>
      </c>
      <c r="L14" s="34" t="s">
        <v>476</v>
      </c>
      <c r="M14" s="32" t="str">
        <f t="shared" si="1"/>
        <v>101</v>
      </c>
      <c r="N14" s="32" t="str">
        <f t="shared" si="2"/>
        <v>151</v>
      </c>
    </row>
    <row r="15" ht="15.0" customHeight="1">
      <c r="B15" s="34">
        <v>14.0</v>
      </c>
      <c r="C15" s="34" t="s">
        <v>259</v>
      </c>
      <c r="D15" s="35" t="s">
        <v>347</v>
      </c>
      <c r="E15" s="34" t="s">
        <v>348</v>
      </c>
      <c r="F15" s="36" t="s">
        <v>312</v>
      </c>
      <c r="G15" s="36" t="s">
        <v>307</v>
      </c>
      <c r="H15" s="36" t="s">
        <v>320</v>
      </c>
      <c r="I15" s="34"/>
      <c r="J15" s="34" t="s">
        <v>218</v>
      </c>
      <c r="K15" s="34" t="s">
        <v>293</v>
      </c>
      <c r="L15" s="34" t="s">
        <v>477</v>
      </c>
      <c r="M15" s="32" t="str">
        <f t="shared" si="1"/>
        <v>86</v>
      </c>
      <c r="N15" s="32" t="str">
        <f t="shared" si="2"/>
        <v>128</v>
      </c>
    </row>
    <row r="16" ht="15.0" customHeight="1">
      <c r="B16">
        <v>15.0</v>
      </c>
      <c r="C16" s="34" t="s">
        <v>365</v>
      </c>
      <c r="D16" s="35" t="s">
        <v>478</v>
      </c>
      <c r="E16" s="34" t="s">
        <v>479</v>
      </c>
      <c r="F16" s="36" t="s">
        <v>306</v>
      </c>
      <c r="G16" s="36" t="s">
        <v>307</v>
      </c>
      <c r="H16" s="36" t="s">
        <v>217</v>
      </c>
      <c r="I16" s="34"/>
      <c r="J16" s="34" t="s">
        <v>202</v>
      </c>
      <c r="K16" s="34" t="s">
        <v>480</v>
      </c>
      <c r="L16" s="34" t="s">
        <v>481</v>
      </c>
      <c r="M16" s="32" t="str">
        <f t="shared" si="1"/>
        <v>71</v>
      </c>
      <c r="N16" s="32" t="str">
        <f t="shared" si="2"/>
        <v>107</v>
      </c>
    </row>
    <row r="17" ht="15.0" customHeight="1">
      <c r="B17" s="34">
        <v>16.0</v>
      </c>
      <c r="C17" s="34" t="s">
        <v>263</v>
      </c>
      <c r="D17" s="35" t="s">
        <v>402</v>
      </c>
      <c r="E17" s="34" t="s">
        <v>403</v>
      </c>
      <c r="F17" s="36" t="s">
        <v>312</v>
      </c>
      <c r="G17" s="36" t="s">
        <v>307</v>
      </c>
      <c r="H17" s="36" t="s">
        <v>217</v>
      </c>
      <c r="I17" s="34"/>
      <c r="J17" s="34" t="s">
        <v>218</v>
      </c>
      <c r="K17" s="34" t="s">
        <v>480</v>
      </c>
      <c r="L17" s="34" t="s">
        <v>482</v>
      </c>
      <c r="M17" s="32" t="str">
        <f t="shared" si="1"/>
        <v>58</v>
      </c>
      <c r="N17" s="32" t="str">
        <f t="shared" si="2"/>
        <v>87</v>
      </c>
    </row>
    <row r="18" ht="15.0" customHeight="1">
      <c r="B18">
        <v>17.0</v>
      </c>
      <c r="C18" s="34" t="s">
        <v>212</v>
      </c>
      <c r="D18" s="35" t="s">
        <v>387</v>
      </c>
      <c r="E18" s="34" t="s">
        <v>388</v>
      </c>
      <c r="F18" s="36" t="s">
        <v>312</v>
      </c>
      <c r="G18" s="36" t="s">
        <v>307</v>
      </c>
      <c r="H18" s="36" t="s">
        <v>217</v>
      </c>
      <c r="I18" s="34"/>
      <c r="J18" s="34" t="s">
        <v>202</v>
      </c>
      <c r="K18" s="34" t="s">
        <v>483</v>
      </c>
      <c r="L18" s="34" t="s">
        <v>484</v>
      </c>
      <c r="M18" s="32" t="str">
        <f t="shared" si="1"/>
        <v>45</v>
      </c>
      <c r="N18" s="32" t="str">
        <f t="shared" si="2"/>
        <v>68</v>
      </c>
    </row>
    <row r="19" ht="15.0" customHeight="1">
      <c r="B19" s="34">
        <v>18.0</v>
      </c>
      <c r="C19" s="34" t="s">
        <v>308</v>
      </c>
      <c r="D19" s="35" t="s">
        <v>485</v>
      </c>
      <c r="E19" s="34" t="s">
        <v>486</v>
      </c>
      <c r="F19" s="36" t="s">
        <v>312</v>
      </c>
      <c r="G19" s="36" t="s">
        <v>307</v>
      </c>
      <c r="H19" s="36" t="s">
        <v>320</v>
      </c>
      <c r="I19" s="34"/>
      <c r="J19" s="34" t="s">
        <v>202</v>
      </c>
      <c r="K19" s="34" t="s">
        <v>487</v>
      </c>
      <c r="L19" s="34" t="s">
        <v>488</v>
      </c>
      <c r="M19" s="32" t="str">
        <f t="shared" si="1"/>
        <v>33</v>
      </c>
      <c r="N19" s="32" t="str">
        <f t="shared" si="2"/>
        <v>50</v>
      </c>
    </row>
    <row r="20" ht="15.0" customHeight="1">
      <c r="B20">
        <v>19.0</v>
      </c>
      <c r="C20" s="34" t="s">
        <v>381</v>
      </c>
      <c r="D20" s="35" t="s">
        <v>407</v>
      </c>
      <c r="E20" s="34" t="s">
        <v>408</v>
      </c>
      <c r="F20" s="36" t="s">
        <v>409</v>
      </c>
      <c r="G20" s="36" t="s">
        <v>307</v>
      </c>
      <c r="H20" s="36" t="s">
        <v>320</v>
      </c>
      <c r="I20" s="34"/>
      <c r="J20" s="34" t="s">
        <v>202</v>
      </c>
      <c r="K20" s="34" t="s">
        <v>489</v>
      </c>
      <c r="L20" s="34" t="s">
        <v>490</v>
      </c>
      <c r="M20" s="32" t="str">
        <f t="shared" si="1"/>
        <v>22</v>
      </c>
      <c r="N20" s="32" t="str">
        <f t="shared" si="2"/>
        <v>33</v>
      </c>
    </row>
    <row r="21" ht="15.0" customHeight="1">
      <c r="B21" s="34">
        <v>20.0</v>
      </c>
      <c r="C21" s="34" t="s">
        <v>386</v>
      </c>
      <c r="D21" s="35" t="s">
        <v>491</v>
      </c>
      <c r="E21" s="34" t="s">
        <v>492</v>
      </c>
      <c r="F21" s="36" t="s">
        <v>409</v>
      </c>
      <c r="G21" s="36" t="s">
        <v>307</v>
      </c>
      <c r="H21" s="36" t="s">
        <v>217</v>
      </c>
      <c r="I21" s="34"/>
      <c r="J21" s="34" t="s">
        <v>218</v>
      </c>
      <c r="K21" s="34" t="s">
        <v>489</v>
      </c>
      <c r="L21" s="34" t="s">
        <v>493</v>
      </c>
      <c r="M21" s="32" t="str">
        <f t="shared" si="1"/>
        <v>11</v>
      </c>
      <c r="N21" s="32" t="str">
        <f t="shared" si="2"/>
        <v>16</v>
      </c>
    </row>
    <row r="22" ht="15.0" customHeight="1">
      <c r="B22">
        <v>21.0</v>
      </c>
      <c r="C22" s="34" t="s">
        <v>391</v>
      </c>
      <c r="D22" s="35" t="s">
        <v>494</v>
      </c>
      <c r="E22" s="34" t="s">
        <v>495</v>
      </c>
      <c r="F22" s="36" t="s">
        <v>496</v>
      </c>
      <c r="G22" s="36" t="s">
        <v>307</v>
      </c>
      <c r="H22" s="36" t="s">
        <v>320</v>
      </c>
      <c r="I22" s="34"/>
      <c r="J22" s="34" t="s">
        <v>202</v>
      </c>
      <c r="K22" s="34" t="s">
        <v>497</v>
      </c>
      <c r="L22" s="34" t="s">
        <v>498</v>
      </c>
      <c r="M22" s="32" t="str">
        <f t="shared" si="1"/>
        <v>1</v>
      </c>
      <c r="N22" s="32" t="str">
        <f t="shared" si="2"/>
        <v>1</v>
      </c>
    </row>
    <row r="23" ht="15.0" customHeight="1">
      <c r="B23" s="34"/>
      <c r="C23" s="34" t="s">
        <v>423</v>
      </c>
      <c r="D23" s="35" t="s">
        <v>314</v>
      </c>
      <c r="E23" s="34" t="s">
        <v>315</v>
      </c>
      <c r="F23" s="36" t="s">
        <v>312</v>
      </c>
      <c r="G23" s="36" t="s">
        <v>307</v>
      </c>
      <c r="H23" s="36" t="s">
        <v>217</v>
      </c>
      <c r="I23" s="34"/>
      <c r="J23" s="34" t="s">
        <v>218</v>
      </c>
      <c r="K23" s="34" t="s">
        <v>325</v>
      </c>
      <c r="L23" s="34" t="s">
        <v>499</v>
      </c>
      <c r="M23" s="32"/>
    </row>
    <row r="24" ht="12.75" customHeight="1"/>
    <row r="25" ht="12.75" customHeight="1"/>
    <row r="26" ht="12.75" customHeight="1"/>
    <row r="27" ht="12.75" customHeight="1"/>
    <row r="28" ht="15.0" customHeight="1">
      <c r="B28">
        <v>1.0</v>
      </c>
      <c r="C28" s="34" t="s">
        <v>197</v>
      </c>
      <c r="D28" s="35" t="s">
        <v>429</v>
      </c>
      <c r="E28" s="34" t="s">
        <v>430</v>
      </c>
      <c r="F28" s="36" t="s">
        <v>354</v>
      </c>
      <c r="G28" s="36" t="s">
        <v>330</v>
      </c>
      <c r="H28" s="36" t="s">
        <v>253</v>
      </c>
      <c r="I28" s="34"/>
      <c r="J28" s="34" t="s">
        <v>218</v>
      </c>
      <c r="K28" s="34" t="s">
        <v>237</v>
      </c>
      <c r="L28" s="34" t="s">
        <v>500</v>
      </c>
      <c r="M28" s="32" t="str">
        <f t="shared" ref="M28:M58" si="3">1+399*((31-B28)/(31+B28-2))</f>
        <v>400</v>
      </c>
      <c r="N28" s="32" t="str">
        <f t="shared" ref="N28:N58" si="4">1+599*((31-B28)/(31+B28-2))</f>
        <v>600</v>
      </c>
      <c r="O28" s="32" t="str">
        <f t="shared" ref="O28:O58" si="5">1+599*((31-B28)/(31+B28-2))</f>
        <v>600</v>
      </c>
    </row>
    <row r="29" ht="15.0" customHeight="1">
      <c r="B29" s="34">
        <v>2.0</v>
      </c>
      <c r="C29" s="34" t="s">
        <v>206</v>
      </c>
      <c r="D29" s="35" t="s">
        <v>501</v>
      </c>
      <c r="E29" s="34" t="s">
        <v>502</v>
      </c>
      <c r="F29" s="36" t="s">
        <v>354</v>
      </c>
      <c r="G29" s="36" t="s">
        <v>330</v>
      </c>
      <c r="H29" s="36" t="s">
        <v>281</v>
      </c>
      <c r="I29" s="34"/>
      <c r="J29" s="34" t="s">
        <v>218</v>
      </c>
      <c r="K29" s="34" t="s">
        <v>245</v>
      </c>
      <c r="L29" s="34" t="s">
        <v>503</v>
      </c>
      <c r="M29" s="32" t="str">
        <f t="shared" si="3"/>
        <v>374</v>
      </c>
      <c r="N29" s="32" t="str">
        <f t="shared" si="4"/>
        <v>561</v>
      </c>
      <c r="O29" s="32" t="str">
        <f t="shared" si="5"/>
        <v>561</v>
      </c>
    </row>
    <row r="30" ht="15.0" customHeight="1">
      <c r="B30">
        <v>3.0</v>
      </c>
      <c r="C30" s="34" t="s">
        <v>214</v>
      </c>
      <c r="D30" s="35" t="s">
        <v>504</v>
      </c>
      <c r="E30" s="34" t="s">
        <v>505</v>
      </c>
      <c r="F30" s="36" t="s">
        <v>506</v>
      </c>
      <c r="G30" s="36" t="s">
        <v>280</v>
      </c>
      <c r="H30" s="36" t="s">
        <v>288</v>
      </c>
      <c r="I30" s="34"/>
      <c r="J30" s="34" t="s">
        <v>218</v>
      </c>
      <c r="K30" s="34" t="s">
        <v>219</v>
      </c>
      <c r="L30" s="34" t="s">
        <v>507</v>
      </c>
      <c r="M30" s="32" t="str">
        <f t="shared" si="3"/>
        <v>350</v>
      </c>
      <c r="N30" s="32" t="str">
        <f t="shared" si="4"/>
        <v>525</v>
      </c>
      <c r="O30" s="32" t="str">
        <f t="shared" si="5"/>
        <v>525</v>
      </c>
    </row>
    <row r="31" ht="15.0" customHeight="1">
      <c r="B31" s="34">
        <v>4.0</v>
      </c>
      <c r="C31" s="34" t="s">
        <v>221</v>
      </c>
      <c r="D31" s="35" t="s">
        <v>508</v>
      </c>
      <c r="E31" s="34" t="s">
        <v>509</v>
      </c>
      <c r="F31" s="36" t="s">
        <v>510</v>
      </c>
      <c r="G31" s="36" t="s">
        <v>252</v>
      </c>
      <c r="H31" s="36" t="s">
        <v>269</v>
      </c>
      <c r="I31" s="34"/>
      <c r="J31" s="34" t="s">
        <v>218</v>
      </c>
      <c r="K31" s="34" t="s">
        <v>406</v>
      </c>
      <c r="L31" s="34" t="s">
        <v>511</v>
      </c>
      <c r="M31" s="32" t="str">
        <f t="shared" si="3"/>
        <v>327</v>
      </c>
      <c r="N31" s="32" t="str">
        <f t="shared" si="4"/>
        <v>491</v>
      </c>
      <c r="O31" s="32" t="str">
        <f t="shared" si="5"/>
        <v>491</v>
      </c>
    </row>
    <row r="32" ht="15.0" customHeight="1">
      <c r="B32">
        <v>5.0</v>
      </c>
      <c r="C32" s="34" t="s">
        <v>226</v>
      </c>
      <c r="D32" s="35" t="s">
        <v>512</v>
      </c>
      <c r="E32" s="34" t="s">
        <v>513</v>
      </c>
      <c r="F32" s="36" t="s">
        <v>514</v>
      </c>
      <c r="G32" s="36" t="s">
        <v>515</v>
      </c>
      <c r="H32" s="36" t="s">
        <v>253</v>
      </c>
      <c r="I32" s="34"/>
      <c r="J32" s="34" t="s">
        <v>218</v>
      </c>
      <c r="K32" s="34" t="s">
        <v>516</v>
      </c>
      <c r="L32" s="34" t="s">
        <v>517</v>
      </c>
      <c r="M32" s="32" t="str">
        <f t="shared" si="3"/>
        <v>306</v>
      </c>
      <c r="N32" s="32" t="str">
        <f t="shared" si="4"/>
        <v>459</v>
      </c>
      <c r="O32" s="32" t="str">
        <f t="shared" si="5"/>
        <v>459</v>
      </c>
    </row>
    <row r="33" ht="15.0" customHeight="1">
      <c r="B33" s="34">
        <v>6.0</v>
      </c>
      <c r="C33" s="34" t="s">
        <v>232</v>
      </c>
      <c r="D33" s="35" t="s">
        <v>352</v>
      </c>
      <c r="E33" s="34" t="s">
        <v>353</v>
      </c>
      <c r="F33" s="36" t="s">
        <v>354</v>
      </c>
      <c r="G33" s="36" t="s">
        <v>330</v>
      </c>
      <c r="H33" s="36" t="s">
        <v>288</v>
      </c>
      <c r="I33" s="34"/>
      <c r="J33" s="34" t="s">
        <v>218</v>
      </c>
      <c r="K33" s="34" t="s">
        <v>275</v>
      </c>
      <c r="L33" s="34" t="s">
        <v>518</v>
      </c>
      <c r="M33" s="32" t="str">
        <f t="shared" si="3"/>
        <v>286</v>
      </c>
      <c r="N33" s="32" t="str">
        <f t="shared" si="4"/>
        <v>429</v>
      </c>
      <c r="O33" s="32" t="str">
        <f t="shared" si="5"/>
        <v>429</v>
      </c>
    </row>
    <row r="34" ht="15.0" customHeight="1">
      <c r="B34">
        <v>7.0</v>
      </c>
      <c r="C34" s="34" t="s">
        <v>237</v>
      </c>
      <c r="D34" s="35" t="s">
        <v>519</v>
      </c>
      <c r="E34" s="34" t="s">
        <v>520</v>
      </c>
      <c r="F34" s="36" t="s">
        <v>521</v>
      </c>
      <c r="G34" s="36" t="s">
        <v>280</v>
      </c>
      <c r="H34" s="36" t="s">
        <v>211</v>
      </c>
      <c r="I34" s="34"/>
      <c r="J34" s="34" t="s">
        <v>218</v>
      </c>
      <c r="K34" s="34" t="s">
        <v>289</v>
      </c>
      <c r="L34" s="34" t="s">
        <v>522</v>
      </c>
      <c r="M34" s="32" t="str">
        <f t="shared" si="3"/>
        <v>267</v>
      </c>
      <c r="N34" s="32" t="str">
        <f t="shared" si="4"/>
        <v>400</v>
      </c>
      <c r="O34" s="32" t="str">
        <f t="shared" si="5"/>
        <v>400</v>
      </c>
    </row>
    <row r="35" ht="15.0" customHeight="1">
      <c r="B35" s="34">
        <v>8.0</v>
      </c>
      <c r="C35" s="34" t="s">
        <v>241</v>
      </c>
      <c r="D35" s="35" t="s">
        <v>523</v>
      </c>
      <c r="E35" s="34" t="s">
        <v>524</v>
      </c>
      <c r="F35" s="36" t="s">
        <v>525</v>
      </c>
      <c r="G35" s="36" t="s">
        <v>287</v>
      </c>
      <c r="H35" s="36" t="s">
        <v>253</v>
      </c>
      <c r="I35" s="34"/>
      <c r="J35" s="34" t="s">
        <v>202</v>
      </c>
      <c r="K35" s="34" t="s">
        <v>293</v>
      </c>
      <c r="L35" s="34" t="s">
        <v>526</v>
      </c>
      <c r="M35" s="32" t="str">
        <f t="shared" si="3"/>
        <v>249</v>
      </c>
      <c r="N35" s="32" t="str">
        <f t="shared" si="4"/>
        <v>373</v>
      </c>
      <c r="O35" s="32" t="str">
        <f t="shared" si="5"/>
        <v>373</v>
      </c>
    </row>
    <row r="36" ht="15.0" customHeight="1">
      <c r="B36">
        <v>9.0</v>
      </c>
      <c r="C36" s="34" t="s">
        <v>245</v>
      </c>
      <c r="D36" s="35" t="s">
        <v>527</v>
      </c>
      <c r="E36" s="34" t="s">
        <v>528</v>
      </c>
      <c r="F36" s="36" t="s">
        <v>354</v>
      </c>
      <c r="G36" s="36" t="s">
        <v>330</v>
      </c>
      <c r="H36" s="36" t="s">
        <v>217</v>
      </c>
      <c r="I36" s="34"/>
      <c r="J36" s="34" t="s">
        <v>218</v>
      </c>
      <c r="K36" s="34" t="s">
        <v>529</v>
      </c>
      <c r="L36" s="34" t="s">
        <v>530</v>
      </c>
      <c r="M36" s="32" t="str">
        <f t="shared" si="3"/>
        <v>232</v>
      </c>
      <c r="N36" s="32" t="str">
        <f t="shared" si="4"/>
        <v>348</v>
      </c>
      <c r="O36" s="32" t="str">
        <f t="shared" si="5"/>
        <v>348</v>
      </c>
    </row>
    <row r="37" ht="15.0" customHeight="1">
      <c r="B37" s="34">
        <v>10.0</v>
      </c>
      <c r="C37" s="34" t="s">
        <v>203</v>
      </c>
      <c r="D37" s="35" t="s">
        <v>531</v>
      </c>
      <c r="E37" s="34" t="s">
        <v>532</v>
      </c>
      <c r="F37" s="36" t="s">
        <v>279</v>
      </c>
      <c r="G37" s="36" t="s">
        <v>280</v>
      </c>
      <c r="H37" s="36" t="s">
        <v>269</v>
      </c>
      <c r="I37" s="34"/>
      <c r="J37" s="34" t="s">
        <v>218</v>
      </c>
      <c r="K37" s="34" t="s">
        <v>432</v>
      </c>
      <c r="L37" s="34" t="s">
        <v>533</v>
      </c>
      <c r="M37" s="32" t="str">
        <f t="shared" si="3"/>
        <v>216</v>
      </c>
      <c r="N37" s="32" t="str">
        <f t="shared" si="4"/>
        <v>324</v>
      </c>
      <c r="O37" s="32" t="str">
        <f t="shared" si="5"/>
        <v>324</v>
      </c>
    </row>
    <row r="38" ht="15.0" customHeight="1">
      <c r="B38">
        <v>11.0</v>
      </c>
      <c r="C38" s="34" t="s">
        <v>351</v>
      </c>
      <c r="D38" s="35" t="s">
        <v>327</v>
      </c>
      <c r="E38" s="34" t="s">
        <v>328</v>
      </c>
      <c r="F38" s="36" t="s">
        <v>329</v>
      </c>
      <c r="G38" s="36" t="s">
        <v>330</v>
      </c>
      <c r="H38" s="36" t="s">
        <v>253</v>
      </c>
      <c r="I38" s="34"/>
      <c r="J38" s="34" t="s">
        <v>202</v>
      </c>
      <c r="K38" s="34" t="s">
        <v>321</v>
      </c>
      <c r="L38" s="34" t="s">
        <v>534</v>
      </c>
      <c r="M38" s="32" t="str">
        <f t="shared" si="3"/>
        <v>201</v>
      </c>
      <c r="N38" s="32" t="str">
        <f t="shared" si="4"/>
        <v>301</v>
      </c>
      <c r="O38" s="32" t="str">
        <f t="shared" si="5"/>
        <v>301</v>
      </c>
    </row>
    <row r="39" ht="15.0" customHeight="1">
      <c r="B39" s="34">
        <v>12.0</v>
      </c>
      <c r="C39" s="34" t="s">
        <v>357</v>
      </c>
      <c r="D39" s="35" t="s">
        <v>535</v>
      </c>
      <c r="E39" s="34" t="s">
        <v>536</v>
      </c>
      <c r="F39" s="36" t="s">
        <v>354</v>
      </c>
      <c r="G39" s="36" t="s">
        <v>330</v>
      </c>
      <c r="H39" s="36" t="s">
        <v>217</v>
      </c>
      <c r="I39" s="34"/>
      <c r="J39" s="34" t="s">
        <v>218</v>
      </c>
      <c r="K39" s="34" t="s">
        <v>537</v>
      </c>
      <c r="L39" s="34" t="s">
        <v>538</v>
      </c>
      <c r="M39" s="32" t="str">
        <f t="shared" si="3"/>
        <v>186</v>
      </c>
      <c r="N39" s="32" t="str">
        <f t="shared" si="4"/>
        <v>279</v>
      </c>
      <c r="O39" s="32" t="str">
        <f t="shared" si="5"/>
        <v>279</v>
      </c>
    </row>
    <row r="40" ht="15.0" customHeight="1">
      <c r="B40">
        <v>13.0</v>
      </c>
      <c r="C40" s="34" t="s">
        <v>360</v>
      </c>
      <c r="D40" s="35" t="s">
        <v>539</v>
      </c>
      <c r="E40" s="34" t="s">
        <v>540</v>
      </c>
      <c r="F40" s="36" t="s">
        <v>354</v>
      </c>
      <c r="G40" s="36" t="s">
        <v>330</v>
      </c>
      <c r="H40" s="36" t="s">
        <v>288</v>
      </c>
      <c r="I40" s="34"/>
      <c r="J40" s="34" t="s">
        <v>202</v>
      </c>
      <c r="K40" s="34" t="s">
        <v>541</v>
      </c>
      <c r="L40" s="34" t="s">
        <v>542</v>
      </c>
      <c r="M40" s="32" t="str">
        <f t="shared" si="3"/>
        <v>172</v>
      </c>
      <c r="N40" s="32" t="str">
        <f t="shared" si="4"/>
        <v>258</v>
      </c>
      <c r="O40" s="32" t="str">
        <f t="shared" si="5"/>
        <v>258</v>
      </c>
    </row>
    <row r="41" ht="15.0" customHeight="1">
      <c r="B41" s="34">
        <v>14.0</v>
      </c>
      <c r="C41" s="34" t="s">
        <v>259</v>
      </c>
      <c r="D41" s="35" t="s">
        <v>543</v>
      </c>
      <c r="E41" s="34" t="s">
        <v>544</v>
      </c>
      <c r="F41" s="36" t="s">
        <v>354</v>
      </c>
      <c r="G41" s="36" t="s">
        <v>330</v>
      </c>
      <c r="H41" s="36" t="s">
        <v>269</v>
      </c>
      <c r="I41" s="34"/>
      <c r="J41" s="34" t="s">
        <v>218</v>
      </c>
      <c r="K41" s="34" t="s">
        <v>545</v>
      </c>
      <c r="L41" s="34" t="s">
        <v>546</v>
      </c>
      <c r="M41" s="32" t="str">
        <f t="shared" si="3"/>
        <v>159</v>
      </c>
      <c r="N41" s="32" t="str">
        <f t="shared" si="4"/>
        <v>238</v>
      </c>
      <c r="O41" s="32" t="str">
        <f t="shared" si="5"/>
        <v>238</v>
      </c>
    </row>
    <row r="42" ht="15.0" customHeight="1">
      <c r="B42">
        <v>15.0</v>
      </c>
      <c r="C42" s="34" t="s">
        <v>365</v>
      </c>
      <c r="D42" s="35" t="s">
        <v>547</v>
      </c>
      <c r="E42" s="34" t="s">
        <v>548</v>
      </c>
      <c r="F42" s="36" t="s">
        <v>354</v>
      </c>
      <c r="G42" s="36" t="s">
        <v>330</v>
      </c>
      <c r="H42" s="36" t="s">
        <v>320</v>
      </c>
      <c r="I42" s="34"/>
      <c r="J42" s="34" t="s">
        <v>218</v>
      </c>
      <c r="K42" s="34" t="s">
        <v>442</v>
      </c>
      <c r="L42" s="34" t="s">
        <v>549</v>
      </c>
      <c r="M42" s="32" t="str">
        <f t="shared" si="3"/>
        <v>146</v>
      </c>
      <c r="N42" s="32" t="str">
        <f t="shared" si="4"/>
        <v>219</v>
      </c>
      <c r="O42" s="32" t="str">
        <f t="shared" si="5"/>
        <v>219</v>
      </c>
    </row>
    <row r="43" ht="15.0" customHeight="1">
      <c r="B43" s="34">
        <v>16.0</v>
      </c>
      <c r="C43" s="34" t="s">
        <v>263</v>
      </c>
      <c r="D43" s="35" t="s">
        <v>550</v>
      </c>
      <c r="E43" s="34" t="s">
        <v>551</v>
      </c>
      <c r="F43" s="36" t="s">
        <v>354</v>
      </c>
      <c r="G43" s="36" t="s">
        <v>330</v>
      </c>
      <c r="H43" s="36" t="s">
        <v>288</v>
      </c>
      <c r="I43" s="34"/>
      <c r="J43" s="34" t="s">
        <v>218</v>
      </c>
      <c r="K43" s="34" t="s">
        <v>552</v>
      </c>
      <c r="L43" s="34" t="s">
        <v>553</v>
      </c>
      <c r="M43" s="32" t="str">
        <f t="shared" si="3"/>
        <v>134</v>
      </c>
      <c r="N43" s="32" t="str">
        <f t="shared" si="4"/>
        <v>201</v>
      </c>
      <c r="O43" s="32" t="str">
        <f t="shared" si="5"/>
        <v>201</v>
      </c>
    </row>
    <row r="44" ht="15.0" customHeight="1">
      <c r="B44">
        <v>17.0</v>
      </c>
      <c r="C44" s="34" t="s">
        <v>212</v>
      </c>
      <c r="D44" s="35" t="s">
        <v>554</v>
      </c>
      <c r="E44" s="34" t="s">
        <v>555</v>
      </c>
      <c r="F44" s="36" t="s">
        <v>329</v>
      </c>
      <c r="G44" s="36" t="s">
        <v>330</v>
      </c>
      <c r="H44" s="36" t="s">
        <v>288</v>
      </c>
      <c r="I44" s="34"/>
      <c r="J44" s="34" t="s">
        <v>218</v>
      </c>
      <c r="K44" s="34" t="s">
        <v>556</v>
      </c>
      <c r="L44" s="34" t="s">
        <v>557</v>
      </c>
      <c r="M44" s="32" t="str">
        <f t="shared" si="3"/>
        <v>122</v>
      </c>
      <c r="N44" s="32" t="str">
        <f t="shared" si="4"/>
        <v>183</v>
      </c>
      <c r="O44" s="32" t="str">
        <f t="shared" si="5"/>
        <v>183</v>
      </c>
    </row>
    <row r="45" ht="15.0" customHeight="1">
      <c r="B45" s="34">
        <v>18.0</v>
      </c>
      <c r="C45" s="34" t="s">
        <v>308</v>
      </c>
      <c r="D45" s="35" t="s">
        <v>558</v>
      </c>
      <c r="E45" s="34" t="s">
        <v>559</v>
      </c>
      <c r="F45" s="36" t="s">
        <v>354</v>
      </c>
      <c r="G45" s="36" t="s">
        <v>330</v>
      </c>
      <c r="H45" s="36" t="s">
        <v>269</v>
      </c>
      <c r="I45" s="34"/>
      <c r="J45" s="34" t="s">
        <v>218</v>
      </c>
      <c r="K45" s="34" t="s">
        <v>336</v>
      </c>
      <c r="L45" s="34" t="s">
        <v>560</v>
      </c>
      <c r="M45" s="32" t="str">
        <f t="shared" si="3"/>
        <v>111</v>
      </c>
      <c r="N45" s="32" t="str">
        <f t="shared" si="4"/>
        <v>167</v>
      </c>
      <c r="O45" s="32" t="str">
        <f t="shared" si="5"/>
        <v>167</v>
      </c>
    </row>
    <row r="46" ht="15.0" customHeight="1">
      <c r="B46">
        <v>19.0</v>
      </c>
      <c r="C46" s="34" t="s">
        <v>381</v>
      </c>
      <c r="D46" s="35" t="s">
        <v>561</v>
      </c>
      <c r="E46" s="34" t="s">
        <v>562</v>
      </c>
      <c r="F46" s="36" t="s">
        <v>329</v>
      </c>
      <c r="G46" s="36" t="s">
        <v>330</v>
      </c>
      <c r="H46" s="36" t="s">
        <v>217</v>
      </c>
      <c r="I46" s="34"/>
      <c r="J46" s="34" t="s">
        <v>218</v>
      </c>
      <c r="K46" s="34" t="s">
        <v>345</v>
      </c>
      <c r="L46" s="34" t="s">
        <v>563</v>
      </c>
      <c r="M46" s="32" t="str">
        <f t="shared" si="3"/>
        <v>101</v>
      </c>
      <c r="N46" s="32" t="str">
        <f t="shared" si="4"/>
        <v>151</v>
      </c>
      <c r="O46" s="32" t="str">
        <f t="shared" si="5"/>
        <v>151</v>
      </c>
    </row>
    <row r="47" ht="15.0" customHeight="1">
      <c r="B47" s="34">
        <v>20.0</v>
      </c>
      <c r="C47" s="34" t="s">
        <v>386</v>
      </c>
      <c r="D47" s="35" t="s">
        <v>564</v>
      </c>
      <c r="E47" s="34" t="s">
        <v>565</v>
      </c>
      <c r="F47" s="36" t="s">
        <v>354</v>
      </c>
      <c r="G47" s="36" t="s">
        <v>330</v>
      </c>
      <c r="H47" s="36" t="s">
        <v>217</v>
      </c>
      <c r="I47" s="34"/>
      <c r="J47" s="34" t="s">
        <v>218</v>
      </c>
      <c r="K47" s="34" t="s">
        <v>566</v>
      </c>
      <c r="L47" s="34" t="s">
        <v>567</v>
      </c>
      <c r="M47" s="32" t="str">
        <f t="shared" si="3"/>
        <v>91</v>
      </c>
      <c r="N47" s="32" t="str">
        <f t="shared" si="4"/>
        <v>135</v>
      </c>
      <c r="O47" s="32" t="str">
        <f t="shared" si="5"/>
        <v>135</v>
      </c>
    </row>
    <row r="48" ht="15.0" customHeight="1">
      <c r="B48">
        <v>21.0</v>
      </c>
      <c r="C48" s="34" t="s">
        <v>391</v>
      </c>
      <c r="D48" s="35" t="s">
        <v>568</v>
      </c>
      <c r="E48" s="34" t="s">
        <v>569</v>
      </c>
      <c r="F48" s="36" t="s">
        <v>354</v>
      </c>
      <c r="G48" s="36" t="s">
        <v>330</v>
      </c>
      <c r="H48" s="36" t="s">
        <v>217</v>
      </c>
      <c r="I48" s="34"/>
      <c r="J48" s="34" t="s">
        <v>202</v>
      </c>
      <c r="K48" s="34" t="s">
        <v>355</v>
      </c>
      <c r="L48" s="34" t="s">
        <v>570</v>
      </c>
      <c r="M48" s="32" t="str">
        <f t="shared" si="3"/>
        <v>81</v>
      </c>
      <c r="N48" s="32" t="str">
        <f t="shared" si="4"/>
        <v>121</v>
      </c>
      <c r="O48" s="32" t="str">
        <f t="shared" si="5"/>
        <v>121</v>
      </c>
    </row>
    <row r="49" ht="15.0" customHeight="1">
      <c r="B49" s="34">
        <v>22.0</v>
      </c>
      <c r="C49" s="34" t="s">
        <v>397</v>
      </c>
      <c r="D49" s="35" t="s">
        <v>571</v>
      </c>
      <c r="E49" s="34" t="s">
        <v>572</v>
      </c>
      <c r="F49" s="36" t="s">
        <v>354</v>
      </c>
      <c r="G49" s="36" t="s">
        <v>330</v>
      </c>
      <c r="H49" s="36" t="s">
        <v>368</v>
      </c>
      <c r="I49" s="34"/>
      <c r="J49" s="34" t="s">
        <v>218</v>
      </c>
      <c r="K49" s="34" t="s">
        <v>355</v>
      </c>
      <c r="L49" s="34" t="s">
        <v>573</v>
      </c>
      <c r="M49" s="32" t="str">
        <f t="shared" si="3"/>
        <v>71</v>
      </c>
      <c r="N49" s="32" t="str">
        <f t="shared" si="4"/>
        <v>107</v>
      </c>
      <c r="O49" s="32" t="str">
        <f t="shared" si="5"/>
        <v>107</v>
      </c>
    </row>
    <row r="50" ht="15.0" customHeight="1">
      <c r="B50">
        <v>23.0</v>
      </c>
      <c r="C50" s="34" t="s">
        <v>219</v>
      </c>
      <c r="D50" s="35" t="s">
        <v>574</v>
      </c>
      <c r="E50" s="34" t="s">
        <v>575</v>
      </c>
      <c r="F50" s="36" t="s">
        <v>354</v>
      </c>
      <c r="G50" s="36" t="s">
        <v>330</v>
      </c>
      <c r="H50" s="36" t="s">
        <v>217</v>
      </c>
      <c r="I50" s="34"/>
      <c r="J50" s="34" t="s">
        <v>202</v>
      </c>
      <c r="K50" s="34" t="s">
        <v>576</v>
      </c>
      <c r="L50" s="34" t="s">
        <v>577</v>
      </c>
      <c r="M50" s="32" t="str">
        <f t="shared" si="3"/>
        <v>62</v>
      </c>
      <c r="N50" s="32" t="str">
        <f t="shared" si="4"/>
        <v>93</v>
      </c>
      <c r="O50" s="32" t="str">
        <f t="shared" si="5"/>
        <v>93</v>
      </c>
    </row>
    <row r="51" ht="15.0" customHeight="1">
      <c r="B51" s="34">
        <v>24.0</v>
      </c>
      <c r="C51" s="34" t="s">
        <v>406</v>
      </c>
      <c r="D51" s="35" t="s">
        <v>578</v>
      </c>
      <c r="E51" s="34" t="s">
        <v>579</v>
      </c>
      <c r="F51" s="36" t="s">
        <v>329</v>
      </c>
      <c r="G51" s="36" t="s">
        <v>330</v>
      </c>
      <c r="H51" s="36" t="s">
        <v>217</v>
      </c>
      <c r="I51" s="34"/>
      <c r="J51" s="34" t="s">
        <v>218</v>
      </c>
      <c r="K51" s="34" t="s">
        <v>580</v>
      </c>
      <c r="L51" s="34" t="s">
        <v>581</v>
      </c>
      <c r="M51" s="32" t="str">
        <f t="shared" si="3"/>
        <v>54</v>
      </c>
      <c r="N51" s="32" t="str">
        <f t="shared" si="4"/>
        <v>80</v>
      </c>
      <c r="O51" s="32" t="str">
        <f t="shared" si="5"/>
        <v>80</v>
      </c>
    </row>
    <row r="52" ht="15.0" customHeight="1">
      <c r="B52">
        <v>25.0</v>
      </c>
      <c r="C52" s="34" t="s">
        <v>412</v>
      </c>
      <c r="D52" s="35" t="s">
        <v>582</v>
      </c>
      <c r="E52" s="34" t="s">
        <v>583</v>
      </c>
      <c r="F52" s="36" t="s">
        <v>354</v>
      </c>
      <c r="G52" s="36" t="s">
        <v>330</v>
      </c>
      <c r="H52" s="36" t="s">
        <v>320</v>
      </c>
      <c r="I52" s="34"/>
      <c r="J52" s="34" t="s">
        <v>218</v>
      </c>
      <c r="K52" s="34" t="s">
        <v>580</v>
      </c>
      <c r="L52" s="34" t="s">
        <v>584</v>
      </c>
      <c r="M52" s="32" t="str">
        <f t="shared" si="3"/>
        <v>45</v>
      </c>
      <c r="N52" s="32" t="str">
        <f t="shared" si="4"/>
        <v>68</v>
      </c>
      <c r="O52" s="32" t="str">
        <f t="shared" si="5"/>
        <v>68</v>
      </c>
    </row>
    <row r="53" ht="15.0" customHeight="1">
      <c r="B53" s="34">
        <v>26.0</v>
      </c>
      <c r="C53" s="34" t="s">
        <v>418</v>
      </c>
      <c r="D53" s="35" t="s">
        <v>585</v>
      </c>
      <c r="E53" s="34" t="s">
        <v>586</v>
      </c>
      <c r="F53" s="36" t="s">
        <v>587</v>
      </c>
      <c r="G53" s="36" t="s">
        <v>287</v>
      </c>
      <c r="H53" s="36" t="s">
        <v>211</v>
      </c>
      <c r="I53" s="34"/>
      <c r="J53" s="34" t="s">
        <v>202</v>
      </c>
      <c r="K53" s="34" t="s">
        <v>588</v>
      </c>
      <c r="L53" s="34" t="s">
        <v>589</v>
      </c>
      <c r="M53" s="32" t="str">
        <f t="shared" si="3"/>
        <v>37</v>
      </c>
      <c r="N53" s="32" t="str">
        <f t="shared" si="4"/>
        <v>55</v>
      </c>
      <c r="O53" s="32" t="str">
        <f t="shared" si="5"/>
        <v>55</v>
      </c>
    </row>
    <row r="54" ht="15.0" customHeight="1">
      <c r="B54">
        <v>27.0</v>
      </c>
      <c r="C54" s="34" t="s">
        <v>590</v>
      </c>
      <c r="D54" s="35" t="s">
        <v>591</v>
      </c>
      <c r="E54" s="34" t="s">
        <v>592</v>
      </c>
      <c r="F54" s="36" t="s">
        <v>593</v>
      </c>
      <c r="G54" s="36" t="s">
        <v>268</v>
      </c>
      <c r="H54" s="36" t="s">
        <v>217</v>
      </c>
      <c r="I54" s="34"/>
      <c r="J54" s="34" t="s">
        <v>202</v>
      </c>
      <c r="K54" s="34" t="s">
        <v>594</v>
      </c>
      <c r="L54" s="34" t="s">
        <v>595</v>
      </c>
      <c r="M54" s="32" t="str">
        <f t="shared" si="3"/>
        <v>30</v>
      </c>
      <c r="N54" s="32" t="str">
        <f t="shared" si="4"/>
        <v>44</v>
      </c>
      <c r="O54" s="32" t="str">
        <f t="shared" si="5"/>
        <v>44</v>
      </c>
    </row>
    <row r="55" ht="15.0" customHeight="1">
      <c r="B55" s="34">
        <v>28.0</v>
      </c>
      <c r="C55" s="34" t="s">
        <v>596</v>
      </c>
      <c r="D55" s="35" t="s">
        <v>597</v>
      </c>
      <c r="E55" s="34" t="s">
        <v>598</v>
      </c>
      <c r="F55" s="36" t="s">
        <v>354</v>
      </c>
      <c r="G55" s="36" t="s">
        <v>330</v>
      </c>
      <c r="H55" s="36" t="s">
        <v>368</v>
      </c>
      <c r="I55" s="34"/>
      <c r="J55" s="34" t="s">
        <v>218</v>
      </c>
      <c r="K55" s="34" t="s">
        <v>599</v>
      </c>
      <c r="L55" s="34" t="s">
        <v>600</v>
      </c>
      <c r="M55" s="32" t="str">
        <f t="shared" si="3"/>
        <v>22</v>
      </c>
      <c r="N55" s="32" t="str">
        <f t="shared" si="4"/>
        <v>33</v>
      </c>
      <c r="O55" s="32" t="str">
        <f t="shared" si="5"/>
        <v>33</v>
      </c>
    </row>
    <row r="56" ht="15.0" customHeight="1">
      <c r="B56">
        <v>29.0</v>
      </c>
      <c r="C56" s="34" t="s">
        <v>224</v>
      </c>
      <c r="D56" s="35" t="s">
        <v>601</v>
      </c>
      <c r="E56" s="34" t="s">
        <v>602</v>
      </c>
      <c r="F56" s="36" t="s">
        <v>354</v>
      </c>
      <c r="G56" s="36" t="s">
        <v>330</v>
      </c>
      <c r="H56" s="36" t="s">
        <v>253</v>
      </c>
      <c r="I56" s="34"/>
      <c r="J56" s="34" t="s">
        <v>202</v>
      </c>
      <c r="K56" s="34" t="s">
        <v>603</v>
      </c>
      <c r="L56" s="34" t="s">
        <v>604</v>
      </c>
      <c r="M56" s="32" t="str">
        <f t="shared" si="3"/>
        <v>15</v>
      </c>
      <c r="N56" s="32" t="str">
        <f t="shared" si="4"/>
        <v>22</v>
      </c>
      <c r="O56" s="32" t="str">
        <f t="shared" si="5"/>
        <v>22</v>
      </c>
    </row>
    <row r="57" ht="15.0" customHeight="1">
      <c r="B57" s="34">
        <v>30.0</v>
      </c>
      <c r="C57" s="34" t="s">
        <v>605</v>
      </c>
      <c r="D57" s="35" t="s">
        <v>606</v>
      </c>
      <c r="E57" s="34" t="s">
        <v>607</v>
      </c>
      <c r="F57" s="36" t="s">
        <v>354</v>
      </c>
      <c r="G57" s="36" t="s">
        <v>330</v>
      </c>
      <c r="H57" s="36" t="s">
        <v>269</v>
      </c>
      <c r="I57" s="34"/>
      <c r="J57" s="34" t="s">
        <v>218</v>
      </c>
      <c r="K57" s="34" t="s">
        <v>608</v>
      </c>
      <c r="L57" s="34" t="s">
        <v>609</v>
      </c>
      <c r="M57" s="32" t="str">
        <f t="shared" si="3"/>
        <v>8</v>
      </c>
      <c r="N57" s="32" t="str">
        <f t="shared" si="4"/>
        <v>11</v>
      </c>
      <c r="O57" s="32" t="str">
        <f t="shared" si="5"/>
        <v>11</v>
      </c>
    </row>
    <row r="58" ht="15.0" customHeight="1">
      <c r="B58">
        <v>31.0</v>
      </c>
      <c r="C58" s="34" t="s">
        <v>516</v>
      </c>
      <c r="D58" s="35" t="s">
        <v>610</v>
      </c>
      <c r="E58" s="34" t="s">
        <v>611</v>
      </c>
      <c r="F58" s="36" t="s">
        <v>354</v>
      </c>
      <c r="G58" s="36" t="s">
        <v>330</v>
      </c>
      <c r="H58" s="36" t="s">
        <v>288</v>
      </c>
      <c r="I58" s="34"/>
      <c r="J58" s="34" t="s">
        <v>218</v>
      </c>
      <c r="K58" s="34" t="s">
        <v>612</v>
      </c>
      <c r="L58" s="34" t="s">
        <v>613</v>
      </c>
      <c r="M58" s="32" t="str">
        <f t="shared" si="3"/>
        <v>1</v>
      </c>
      <c r="N58" s="32" t="str">
        <f t="shared" si="4"/>
        <v>1</v>
      </c>
      <c r="O58" s="32" t="str">
        <f t="shared" si="5"/>
        <v>1</v>
      </c>
    </row>
    <row r="59" ht="15.0" customHeight="1">
      <c r="B59" s="34">
        <v>32.0</v>
      </c>
      <c r="C59" s="34" t="s">
        <v>423</v>
      </c>
      <c r="D59" s="35" t="s">
        <v>614</v>
      </c>
      <c r="E59" s="34" t="s">
        <v>615</v>
      </c>
      <c r="F59" s="36" t="s">
        <v>354</v>
      </c>
      <c r="G59" s="36" t="s">
        <v>330</v>
      </c>
      <c r="H59" s="36" t="s">
        <v>368</v>
      </c>
      <c r="I59" s="34"/>
      <c r="J59" s="34" t="s">
        <v>218</v>
      </c>
      <c r="K59" s="34" t="s">
        <v>616</v>
      </c>
      <c r="L59" s="34" t="s">
        <v>617</v>
      </c>
      <c r="M59" s="34" t="s">
        <v>205</v>
      </c>
      <c r="O59" s="32"/>
    </row>
    <row r="60" ht="15.0" customHeight="1">
      <c r="B60">
        <v>33.0</v>
      </c>
      <c r="C60" s="34" t="s">
        <v>423</v>
      </c>
      <c r="D60" s="35" t="s">
        <v>618</v>
      </c>
      <c r="E60" s="34" t="s">
        <v>619</v>
      </c>
      <c r="F60" s="36" t="s">
        <v>354</v>
      </c>
      <c r="G60" s="36" t="s">
        <v>330</v>
      </c>
      <c r="H60" s="36" t="s">
        <v>217</v>
      </c>
      <c r="I60" s="34"/>
      <c r="J60" s="34" t="s">
        <v>218</v>
      </c>
      <c r="K60" s="34" t="s">
        <v>616</v>
      </c>
      <c r="L60" s="34" t="s">
        <v>617</v>
      </c>
      <c r="M60" s="34" t="s">
        <v>205</v>
      </c>
      <c r="O60" s="32"/>
    </row>
    <row r="61" ht="12.75" customHeight="1"/>
    <row r="62" ht="12.75" customHeight="1">
      <c r="B62">
        <v>1.0</v>
      </c>
      <c r="E62" s="34" t="s">
        <v>620</v>
      </c>
      <c r="I62" s="32" t="str">
        <f t="shared" ref="I62:I74" si="6">1+399*((13-B62)/(13+B62-2))</f>
        <v>400</v>
      </c>
      <c r="N62" s="32" t="str">
        <f t="shared" ref="N62:N74" si="7">1+599*((13-B62)/(13+B62-2))</f>
        <v>600</v>
      </c>
    </row>
    <row r="63" ht="12.75" customHeight="1">
      <c r="B63">
        <v>2.0</v>
      </c>
      <c r="E63" s="34" t="s">
        <v>621</v>
      </c>
      <c r="I63" s="32" t="str">
        <f t="shared" si="6"/>
        <v>339</v>
      </c>
      <c r="N63" s="32" t="str">
        <f t="shared" si="7"/>
        <v>508</v>
      </c>
    </row>
    <row r="64" ht="12.75" customHeight="1">
      <c r="B64">
        <v>3.0</v>
      </c>
      <c r="E64" s="34" t="s">
        <v>622</v>
      </c>
      <c r="I64" s="32" t="str">
        <f t="shared" si="6"/>
        <v>286</v>
      </c>
      <c r="N64" s="32" t="str">
        <f t="shared" si="7"/>
        <v>429</v>
      </c>
    </row>
    <row r="65" ht="12.75" customHeight="1">
      <c r="B65">
        <v>4.0</v>
      </c>
      <c r="E65" s="34" t="s">
        <v>623</v>
      </c>
      <c r="I65" s="32" t="str">
        <f t="shared" si="6"/>
        <v>240</v>
      </c>
      <c r="N65" s="32" t="str">
        <f t="shared" si="7"/>
        <v>360</v>
      </c>
    </row>
    <row r="66" ht="12.75" customHeight="1">
      <c r="B66">
        <v>5.0</v>
      </c>
      <c r="E66" s="34" t="s">
        <v>624</v>
      </c>
      <c r="I66" s="32" t="str">
        <f t="shared" si="6"/>
        <v>201</v>
      </c>
      <c r="N66" s="32" t="str">
        <f t="shared" si="7"/>
        <v>301</v>
      </c>
    </row>
    <row r="67" ht="12.75" customHeight="1">
      <c r="B67">
        <v>6.0</v>
      </c>
      <c r="E67" s="34" t="s">
        <v>625</v>
      </c>
      <c r="F67" t="s">
        <v>626</v>
      </c>
      <c r="G67">
        <v>61.0</v>
      </c>
      <c r="I67" s="32" t="str">
        <f t="shared" si="6"/>
        <v>165</v>
      </c>
      <c r="N67" s="32" t="str">
        <f t="shared" si="7"/>
        <v>248</v>
      </c>
    </row>
    <row r="68" ht="12.75" customHeight="1">
      <c r="B68">
        <v>7.0</v>
      </c>
      <c r="E68" s="34" t="s">
        <v>627</v>
      </c>
      <c r="G68">
        <v>64.0</v>
      </c>
      <c r="I68" s="32" t="str">
        <f t="shared" si="6"/>
        <v>134</v>
      </c>
      <c r="N68" s="32" t="str">
        <f t="shared" si="7"/>
        <v>201</v>
      </c>
    </row>
    <row r="69" ht="12.75" customHeight="1">
      <c r="B69">
        <v>8.0</v>
      </c>
      <c r="E69" s="34" t="s">
        <v>628</v>
      </c>
      <c r="G69">
        <v>64.0</v>
      </c>
      <c r="I69" s="32" t="str">
        <f t="shared" si="6"/>
        <v>106</v>
      </c>
      <c r="N69" s="32" t="str">
        <f t="shared" si="7"/>
        <v>159</v>
      </c>
    </row>
    <row r="70" ht="12.75" customHeight="1">
      <c r="B70">
        <v>9.0</v>
      </c>
      <c r="E70" s="34" t="s">
        <v>629</v>
      </c>
      <c r="G70">
        <v>57.0</v>
      </c>
      <c r="I70" s="32" t="str">
        <f t="shared" si="6"/>
        <v>81</v>
      </c>
      <c r="N70" s="32" t="str">
        <f t="shared" si="7"/>
        <v>121</v>
      </c>
    </row>
    <row r="71" ht="12.75" customHeight="1">
      <c r="B71">
        <v>10.0</v>
      </c>
      <c r="E71" s="34" t="s">
        <v>630</v>
      </c>
      <c r="F71" t="s">
        <v>631</v>
      </c>
      <c r="G71">
        <v>57.0</v>
      </c>
      <c r="I71" s="32" t="str">
        <f t="shared" si="6"/>
        <v>58</v>
      </c>
      <c r="N71" s="32" t="str">
        <f t="shared" si="7"/>
        <v>87</v>
      </c>
    </row>
    <row r="72" ht="12.75" customHeight="1">
      <c r="B72">
        <v>11.0</v>
      </c>
      <c r="E72" s="34" t="s">
        <v>632</v>
      </c>
      <c r="I72" s="32" t="str">
        <f t="shared" si="6"/>
        <v>37</v>
      </c>
      <c r="N72" s="32" t="str">
        <f t="shared" si="7"/>
        <v>55</v>
      </c>
    </row>
    <row r="73" ht="12.75" customHeight="1">
      <c r="B73">
        <v>12.0</v>
      </c>
      <c r="E73" s="34" t="s">
        <v>633</v>
      </c>
      <c r="G73">
        <v>49.0</v>
      </c>
      <c r="I73" s="32" t="str">
        <f t="shared" si="6"/>
        <v>18</v>
      </c>
      <c r="N73" s="32" t="str">
        <f t="shared" si="7"/>
        <v>27</v>
      </c>
    </row>
    <row r="74" ht="12.75" customHeight="1">
      <c r="B74">
        <v>13.0</v>
      </c>
      <c r="E74" s="34" t="s">
        <v>634</v>
      </c>
      <c r="F74" t="s">
        <v>635</v>
      </c>
      <c r="G74">
        <v>99.0</v>
      </c>
      <c r="I74" s="32" t="str">
        <f t="shared" si="6"/>
        <v>1</v>
      </c>
      <c r="N74" s="32" t="str">
        <f t="shared" si="7"/>
        <v>1</v>
      </c>
    </row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hyperlinks>
    <hyperlink r:id="rId1" ref="D2"/>
    <hyperlink r:id="rId2" ref="D3"/>
    <hyperlink r:id="rId3" ref="D4"/>
    <hyperlink r:id="rId4" ref="D5"/>
    <hyperlink r:id="rId5" ref="D6"/>
    <hyperlink r:id="rId6" ref="D7"/>
    <hyperlink r:id="rId7" ref="D8"/>
    <hyperlink r:id="rId8" ref="D9"/>
    <hyperlink r:id="rId9" ref="D10"/>
    <hyperlink r:id="rId10" ref="D11"/>
    <hyperlink r:id="rId11" ref="D12"/>
    <hyperlink r:id="rId12" ref="D13"/>
    <hyperlink r:id="rId13" ref="D14"/>
    <hyperlink r:id="rId14" ref="D15"/>
    <hyperlink r:id="rId15" ref="D16"/>
    <hyperlink r:id="rId16" ref="D17"/>
    <hyperlink r:id="rId17" ref="D18"/>
    <hyperlink r:id="rId18" ref="D19"/>
    <hyperlink r:id="rId19" ref="D20"/>
    <hyperlink r:id="rId20" ref="D21"/>
    <hyperlink r:id="rId21" ref="D22"/>
    <hyperlink r:id="rId22" ref="D23"/>
    <hyperlink r:id="rId23" ref="D28"/>
    <hyperlink r:id="rId24" ref="D29"/>
    <hyperlink r:id="rId25" ref="D30"/>
    <hyperlink r:id="rId26" ref="D31"/>
    <hyperlink r:id="rId27" ref="D32"/>
    <hyperlink r:id="rId28" ref="D33"/>
    <hyperlink r:id="rId29" ref="D34"/>
    <hyperlink r:id="rId30" ref="D35"/>
    <hyperlink r:id="rId31" ref="D36"/>
    <hyperlink r:id="rId32" ref="D37"/>
    <hyperlink r:id="rId33" ref="D38"/>
    <hyperlink r:id="rId34" ref="D39"/>
    <hyperlink r:id="rId35" ref="D40"/>
    <hyperlink r:id="rId36" ref="D41"/>
    <hyperlink r:id="rId37" ref="D42"/>
    <hyperlink r:id="rId38" ref="D43"/>
    <hyperlink r:id="rId39" ref="D44"/>
    <hyperlink r:id="rId40" ref="D45"/>
    <hyperlink r:id="rId41" ref="D46"/>
    <hyperlink r:id="rId42" ref="D47"/>
    <hyperlink r:id="rId43" ref="D48"/>
    <hyperlink r:id="rId44" ref="D49"/>
    <hyperlink r:id="rId45" ref="D50"/>
    <hyperlink r:id="rId46" ref="D51"/>
    <hyperlink r:id="rId47" ref="D52"/>
    <hyperlink r:id="rId48" ref="D53"/>
    <hyperlink r:id="rId49" ref="D54"/>
    <hyperlink r:id="rId50" ref="D55"/>
    <hyperlink r:id="rId51" ref="D56"/>
    <hyperlink r:id="rId52" ref="D57"/>
    <hyperlink r:id="rId53" ref="D58"/>
    <hyperlink r:id="rId54" ref="D59"/>
    <hyperlink r:id="rId55" ref="D60"/>
  </hyperlinks>
  <printOptions/>
  <pageMargins bottom="0.75" footer="0.0" header="0.0" left="0.7" right="0.7" top="0.75"/>
  <pageSetup orientation="landscape"/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Feuilles de calcul</vt:lpstr>
      </vt:variant>
      <vt:variant>
        <vt:i4>8</vt:i4>
      </vt:variant>
    </vt:vector>
  </HeadingPairs>
  <TitlesOfParts>
    <vt:vector baseType="lpstr" size="8">
      <vt:lpstr>Classement 2023</vt:lpstr>
      <vt:lpstr>torbole</vt:lpstr>
      <vt:lpstr>inter mars</vt:lpstr>
      <vt:lpstr>Torrevieja</vt:lpstr>
      <vt:lpstr>Noel</vt:lpstr>
      <vt:lpstr>nation auto</vt:lpstr>
      <vt:lpstr>Espagne Bel</vt:lpstr>
      <vt:lpstr>Inter automne</vt:lpstr>
    </vt:vector>
  </TitlesOfParts>
  <LinksUpToDate>false</LinksUpToDate>
  <SharedDoc>false</SharedDoc>
  <HyperlinksChanged>false</HyperlinksChanged>
  <Application>Microsoft Macintosh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2011-01-02T12:51:13Z</dcterms:created>
  <dc:creator>jean françois guillaumin</dc:creator>
  <cp:lastModifiedBy>jean françois guillaumin</cp:lastModifiedBy>
  <cp:lastPrinted>2022-10-17T16:09:40Z</cp:lastPrinted>
  <dcterms:modified xsi:type="dcterms:W3CDTF">2023-04-03T16:25:28Z</dcterms:modified>
</cp:coreProperties>
</file>